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Alexandra\Desktop\"/>
    </mc:Choice>
  </mc:AlternateContent>
  <bookViews>
    <workbookView xWindow="0" yWindow="0" windowWidth="28800" windowHeight="12435" tabRatio="928" firstSheet="1"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'I16'!$A$1:$D$20</definedName>
    <definedName name="_xlnm.Print_Area" localSheetId="25">'I17'!$A$1:$D$22</definedName>
    <definedName name="_xlnm.Print_Area" localSheetId="26">'I18'!$A$1:$E$20</definedName>
    <definedName name="_xlnm.Print_Area" localSheetId="27">'I19'!$A$1:$E$20</definedName>
    <definedName name="_xlnm.Print_Area" localSheetId="6">'I2'!$A$1:$I$22</definedName>
    <definedName name="_xlnm.Print_Area" localSheetId="28">'I20'!$A$1:$D$20</definedName>
    <definedName name="_xlnm.Print_Area" localSheetId="29">'I21'!$A$1:$D$20</definedName>
    <definedName name="_xlnm.Print_Area" localSheetId="30">'I22'!$A$1:$D$20</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36" l="1"/>
  <c r="A4" i="36"/>
  <c r="A6" i="36"/>
  <c r="A5" i="36" l="1"/>
  <c r="A3" i="36"/>
  <c r="A46" i="36"/>
  <c r="C36" i="36"/>
  <c r="E20" i="22"/>
  <c r="C33" i="36" s="1"/>
  <c r="F20" i="26"/>
  <c r="C37"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C32" i="36" s="1"/>
  <c r="A11" i="21"/>
  <c r="A12" i="21" s="1"/>
  <c r="A13" i="21" s="1"/>
  <c r="A14" i="21" s="1"/>
  <c r="A15" i="21" s="1"/>
  <c r="A16" i="21" s="1"/>
  <c r="A17" i="21" s="1"/>
  <c r="A18" i="21" s="1"/>
  <c r="A19" i="21" s="1"/>
  <c r="A7" i="21"/>
  <c r="D20" i="2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C16" i="36" s="1"/>
  <c r="I20" i="7"/>
  <c r="C14" i="36" s="1"/>
  <c r="I20" i="8"/>
  <c r="C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C26" i="36" s="1"/>
  <c r="A11" i="17"/>
  <c r="A12" i="17"/>
  <c r="A13" i="17" s="1"/>
  <c r="A14" i="17" s="1"/>
  <c r="A15" i="17" s="1"/>
  <c r="A16" i="17" s="1"/>
  <c r="A17" i="17" s="1"/>
  <c r="A18" i="17" s="1"/>
  <c r="A19" i="17" s="1"/>
  <c r="A22" i="16"/>
  <c r="A7" i="16"/>
  <c r="G20" i="16" s="1"/>
  <c r="A11" i="16"/>
  <c r="A12" i="16"/>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G20" i="28"/>
  <c r="C23" i="36" s="1"/>
  <c r="H20" i="16"/>
  <c r="C25" i="36" s="1"/>
  <c r="D20" i="24"/>
  <c r="C35" i="36" s="1"/>
  <c r="D20" i="20"/>
  <c r="C31" i="36" s="1"/>
  <c r="D20" i="18"/>
  <c r="C29" i="36" s="1"/>
  <c r="H20" i="30"/>
  <c r="C27" i="36" s="1"/>
  <c r="H20" i="15"/>
  <c r="C24" i="36" s="1"/>
  <c r="H20" i="29"/>
  <c r="C22" i="36" s="1"/>
  <c r="I20" i="14"/>
  <c r="C21" i="36" s="1"/>
  <c r="I20" i="5"/>
  <c r="C12" i="36" s="1"/>
  <c r="D20" i="19"/>
  <c r="I20" i="10"/>
  <c r="C17" i="36" s="1"/>
  <c r="I20" i="6"/>
  <c r="C13" i="36" s="1"/>
  <c r="I20" i="4"/>
  <c r="C42" i="36" l="1"/>
  <c r="C30" i="36"/>
  <c r="C41" i="36" s="1"/>
  <c r="C11" i="36"/>
  <c r="C40" i="36" s="1"/>
  <c r="C34" i="36"/>
  <c r="C43" i="36" l="1"/>
</calcChain>
</file>

<file path=xl/sharedStrings.xml><?xml version="1.0" encoding="utf-8"?>
<sst xmlns="http://schemas.openxmlformats.org/spreadsheetml/2006/main" count="526" uniqueCount="269">
  <si>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</si>
  <si>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</si>
  <si>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</si>
  <si>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</si>
  <si>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</si>
  <si>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</si>
  <si>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</si>
  <si>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</si>
  <si>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</si>
  <si>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</si>
  <si>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</si>
  <si>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</si>
  <si>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</si>
  <si>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</si>
  <si>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</si>
  <si>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</si>
  <si>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</si>
  <si>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</si>
  <si>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</si>
  <si>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</si>
  <si>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</si>
  <si>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</si>
  <si>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</si>
  <si>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</si>
  <si>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</si>
  <si>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</si>
  <si>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</si>
  <si>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</si>
  <si>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</si>
  <si>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</si>
  <si>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</si>
  <si>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</si>
  <si>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</si>
  <si>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</si>
  <si>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</si>
  <si>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</si>
  <si>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</si>
  <si>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</si>
  <si>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</si>
  <si>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</si>
  <si>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</si>
  <si>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</si>
  <si>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</si>
  <si>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</si>
  <si>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</si>
  <si>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</si>
  <si>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</si>
  <si>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</si>
  <si>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</si>
  <si>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</si>
  <si>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</si>
  <si>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</si>
  <si>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</si>
  <si>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</si>
  <si>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</si>
  <si>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</si>
  <si>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</si>
  <si>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</si>
  <si>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</si>
  <si>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</si>
  <si>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</si>
  <si>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</si>
  <si>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</si>
  <si>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</si>
  <si>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</si>
  <si>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</si>
  <si>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</si>
  <si>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</si>
  <si>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</si>
  <si>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</si>
  <si>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</si>
  <si>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</si>
  <si>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</si>
  <si>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</si>
  <si>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</si>
  <si>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</si>
  <si>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</si>
  <si>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</si>
  <si>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</si>
  <si>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</si>
  <si>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</si>
  <si>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</si>
  <si>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</si>
  <si>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</si>
  <si>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</si>
  <si>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</si>
  <si>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</si>
  <si>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</si>
  <si>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</si>
  <si>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</si>
  <si>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</si>
  <si>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</si>
  <si>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</si>
  <si>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</si>
  <si>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</si>
  <si>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</si>
  <si>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</si>
  <si>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</si>
  <si>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</si>
  <si>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</si>
  <si>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</si>
  <si>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</si>
  <si>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</si>
  <si>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</si>
  <si>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</si>
  <si>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</si>
  <si>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</si>
  <si>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</si>
  <si>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</si>
  <si>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</si>
  <si>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</si>
  <si>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</si>
  <si>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</si>
  <si>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</si>
  <si>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</si>
  <si>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</si>
  <si>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</si>
  <si>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</si>
  <si>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</si>
  <si>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</si>
  <si>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</si>
  <si>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</si>
  <si>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</si>
  <si>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</si>
  <si>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</si>
  <si>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</si>
  <si>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</si>
  <si>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</si>
  <si>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</si>
  <si>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</si>
  <si>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</si>
  <si>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</si>
  <si>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</si>
  <si>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</si>
  <si>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</si>
  <si>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</si>
  <si>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</si>
  <si>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</si>
  <si>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</si>
  <si>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</si>
  <si>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</si>
  <si>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</si>
  <si>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</si>
  <si>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</si>
  <si>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</si>
  <si>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</si>
  <si>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</si>
  <si>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</si>
  <si>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</si>
  <si>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</si>
  <si>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</si>
  <si>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</si>
  <si>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</si>
  <si>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</si>
  <si>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</si>
  <si>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</si>
  <si>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</si>
  <si>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</si>
  <si>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</si>
  <si>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</si>
  <si>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</si>
  <si>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</si>
  <si>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</si>
  <si>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</si>
  <si>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</si>
  <si>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</si>
  <si>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</si>
  <si>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</si>
  <si>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</si>
  <si>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</si>
  <si>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</si>
  <si>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</si>
  <si>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</si>
  <si>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</si>
  <si>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</si>
  <si>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</si>
  <si>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</si>
  <si>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</si>
  <si>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</si>
  <si>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</si>
  <si>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</si>
  <si>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</si>
  <si>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</si>
  <si>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</si>
  <si>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</si>
  <si>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</si>
  <si>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</si>
  <si>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</si>
  <si>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</si>
  <si>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</si>
  <si>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</si>
  <si>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</si>
  <si>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</si>
  <si>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</si>
  <si>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</si>
  <si>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</si>
  <si>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</si>
  <si>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</si>
  <si>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</si>
  <si>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</si>
  <si>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</si>
  <si>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</si>
  <si>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</si>
  <si>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</si>
  <si>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</si>
  <si>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</si>
  <si>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</si>
  <si>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</si>
  <si>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</si>
  <si>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</si>
  <si>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</si>
  <si>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</si>
  <si>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</si>
  <si>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</si>
  <si>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</si>
  <si>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</si>
  <si>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</si>
  <si>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</si>
  <si>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</si>
  <si>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</si>
  <si>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</si>
  <si>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</si>
  <si>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</si>
  <si>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</si>
  <si>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</si>
  <si>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</si>
  <si>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</si>
  <si>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</si>
  <si>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</si>
  <si>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[nume, prenume]</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</si>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</sst>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25"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445">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Border="1" applyAlignment="1" applyProtection="1">
      <alignment horizontal="center" vertical="center" wrapText="1"/>
      <protection hidden="1"/>
    </xf>
    <xf numFmtId="2" fontId="3" fillId="0" borderId="0" xfId="0" applyNumberFormat="1" applyFont="1" applyBorder="1" applyAlignment="1" applyProtection="1">
      <alignment horizontal="center" vertical="center" wrapText="1"/>
      <protection hidden="1"/>
    </xf>
    <xf numFmtId="0" fontId="3" fillId="0" borderId="0" xfId="0" quotePrefix="1" applyFont="1" applyBorder="1" applyProtection="1">
      <protection hidden="1"/>
    </xf>
    <xf numFmtId="0" fontId="3" fillId="0" borderId="0" xfId="0" applyFont="1" applyBorder="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Border="1" applyAlignment="1">
      <alignment wrapText="1"/>
    </xf>
    <xf numFmtId="0" fontId="3"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2"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Border="1" applyAlignment="1">
      <alignment horizontal="center" vertical="center"/>
    </xf>
    <xf numFmtId="2" fontId="5"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3" fillId="0" borderId="0" xfId="0" applyFont="1" applyAlignment="1">
      <alignment horizontal="center"/>
    </xf>
    <xf numFmtId="0" fontId="10" fillId="0" borderId="6" xfId="0" applyFont="1" applyBorder="1" applyAlignment="1">
      <alignment horizontal="center" vertical="center" wrapText="1"/>
    </xf>
    <xf numFmtId="0" fontId="10" fillId="0" borderId="4" xfId="0" applyFont="1" applyBorder="1" applyAlignment="1">
      <alignment horizontal="center" wrapText="1"/>
    </xf>
    <xf numFmtId="0" fontId="3"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Border="1" applyAlignment="1" applyProtection="1">
      <alignment horizontal="center" vertical="center" wrapText="1"/>
      <protection hidden="1"/>
    </xf>
    <xf numFmtId="0" fontId="10" fillId="0" borderId="4" xfId="0" applyFont="1" applyBorder="1" applyAlignment="1">
      <alignment horizontal="center" vertical="center"/>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7" fillId="0" borderId="6" xfId="0" applyFont="1" applyBorder="1"/>
    <xf numFmtId="0" fontId="0" fillId="0" borderId="10" xfId="0" applyBorder="1" applyAlignment="1">
      <alignment wrapText="1"/>
    </xf>
    <xf numFmtId="0" fontId="5" fillId="0" borderId="0" xfId="0" applyFont="1" applyBorder="1" applyAlignment="1">
      <alignment horizontal="center" wrapText="1"/>
    </xf>
    <xf numFmtId="0" fontId="3"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7"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21" xfId="0" applyNumberFormat="1" applyFont="1" applyBorder="1" applyAlignment="1">
      <alignment horizontal="center"/>
    </xf>
    <xf numFmtId="0" fontId="13" fillId="0" borderId="22" xfId="0" applyNumberFormat="1"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24"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NumberFormat="1" applyFont="1" applyBorder="1" applyAlignment="1" applyProtection="1">
      <alignment horizontal="center" vertical="center" wrapText="1"/>
      <protection locked="0"/>
    </xf>
    <xf numFmtId="0" fontId="16" fillId="0" borderId="26" xfId="0" applyFont="1" applyBorder="1"/>
    <xf numFmtId="165" fontId="16" fillId="0" borderId="27" xfId="0" applyNumberFormat="1" applyFont="1" applyBorder="1" applyAlignment="1">
      <alignment horizontal="center"/>
    </xf>
    <xf numFmtId="0" fontId="2" fillId="0" borderId="7" xfId="0" applyNumberFormat="1"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NumberFormat="1"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NumberFormat="1"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NumberFormat="1" applyFont="1" applyBorder="1" applyAlignment="1">
      <alignment horizontal="center" vertical="center" wrapText="1"/>
    </xf>
    <xf numFmtId="2" fontId="16" fillId="0" borderId="28"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0" fontId="0" fillId="0" borderId="0" xfId="0" applyBorder="1" applyAlignment="1">
      <alignment horizontal="center"/>
    </xf>
    <xf numFmtId="2" fontId="9" fillId="0" borderId="27" xfId="0" applyNumberFormat="1" applyFont="1" applyBorder="1"/>
    <xf numFmtId="0" fontId="4" fillId="0" borderId="0" xfId="0" applyFont="1" applyBorder="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NumberFormat="1" applyFont="1" applyBorder="1" applyAlignment="1">
      <alignment horizontal="center" vertical="center" wrapText="1"/>
    </xf>
    <xf numFmtId="49" fontId="13" fillId="0" borderId="23" xfId="0" applyNumberFormat="1" applyFont="1" applyBorder="1" applyAlignment="1">
      <alignment horizontal="left" vertical="center" wrapText="1"/>
    </xf>
    <xf numFmtId="1" fontId="13" fillId="0" borderId="34"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22"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Fill="1" applyBorder="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center"/>
    </xf>
    <xf numFmtId="16" fontId="2" fillId="0" borderId="4" xfId="0" quotePrefix="1" applyNumberFormat="1" applyFont="1" applyBorder="1" applyAlignment="1">
      <alignment horizontal="center"/>
    </xf>
    <xf numFmtId="16" fontId="2" fillId="0" borderId="38" xfId="0" quotePrefix="1" applyNumberFormat="1"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9"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9"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40" xfId="0" applyNumberFormat="1" applyFont="1" applyBorder="1" applyAlignment="1">
      <alignment horizontal="center" vertical="center" wrapText="1"/>
    </xf>
    <xf numFmtId="2" fontId="5" fillId="0" borderId="41"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7" xfId="0" applyFont="1" applyBorder="1" applyAlignment="1">
      <alignment horizontal="center" vertical="center"/>
    </xf>
    <xf numFmtId="0" fontId="0" fillId="0" borderId="4" xfId="0" applyFont="1" applyBorder="1" applyAlignment="1">
      <alignment horizontal="center" wrapText="1"/>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0" fillId="0" borderId="0" xfId="0" applyFont="1" applyBorder="1" applyAlignment="1">
      <alignment horizontal="center" vertical="center" wrapText="1"/>
    </xf>
    <xf numFmtId="0" fontId="2" fillId="0" borderId="2" xfId="0" applyFont="1" applyBorder="1" applyAlignment="1">
      <alignment horizontal="center" wrapText="1"/>
    </xf>
    <xf numFmtId="0" fontId="2" fillId="0" borderId="2" xfId="0" applyFont="1" applyBorder="1" applyAlignment="1">
      <alignment horizontal="center"/>
    </xf>
    <xf numFmtId="16" fontId="2" fillId="0" borderId="2" xfId="0" applyNumberFormat="1" applyFont="1" applyBorder="1" applyAlignment="1">
      <alignment horizontal="center"/>
    </xf>
    <xf numFmtId="0" fontId="0" fillId="0" borderId="2" xfId="0" applyFont="1" applyBorder="1" applyAlignment="1">
      <alignment horizontal="center" wrapText="1"/>
    </xf>
    <xf numFmtId="16" fontId="2" fillId="0" borderId="2" xfId="0" quotePrefix="1" applyNumberFormat="1" applyFont="1" applyBorder="1" applyAlignment="1">
      <alignment horizontal="center" vertical="center" wrapText="1"/>
    </xf>
    <xf numFmtId="0" fontId="2" fillId="0" borderId="9" xfId="0" applyFont="1" applyBorder="1" applyAlignment="1">
      <alignment horizontal="center" vertical="center"/>
    </xf>
    <xf numFmtId="0" fontId="7" fillId="0" borderId="6"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2" fillId="0" borderId="8" xfId="0" applyFont="1" applyBorder="1" applyAlignment="1">
      <alignment horizontal="center"/>
    </xf>
    <xf numFmtId="0" fontId="0" fillId="0" borderId="8" xfId="0" applyFont="1" applyBorder="1" applyAlignment="1">
      <alignment horizontal="center" vertical="center" wrapText="1"/>
    </xf>
    <xf numFmtId="0" fontId="2" fillId="0" borderId="30" xfId="0" applyFont="1" applyBorder="1" applyAlignment="1">
      <alignment horizontal="center" vertical="center"/>
    </xf>
    <xf numFmtId="0" fontId="2" fillId="0" borderId="31" xfId="0" applyFont="1" applyFill="1" applyBorder="1" applyAlignment="1">
      <alignment horizontal="center" vertical="center" wrapText="1"/>
    </xf>
    <xf numFmtId="0" fontId="13" fillId="0" borderId="23" xfId="0" applyFont="1" applyBorder="1" applyAlignment="1" applyProtection="1">
      <alignment horizontal="center" vertical="center" wrapText="1"/>
      <protection locked="0"/>
    </xf>
    <xf numFmtId="0" fontId="13" fillId="0" borderId="23"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7" fillId="0" borderId="6"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0" fillId="0" borderId="0" xfId="0" applyFont="1" applyBorder="1"/>
    <xf numFmtId="0" fontId="7" fillId="0" borderId="9" xfId="0" applyFont="1" applyBorder="1" applyAlignment="1">
      <alignment horizontal="center"/>
    </xf>
    <xf numFmtId="0" fontId="0"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applyAlignment="1"/>
    <xf numFmtId="0" fontId="2" fillId="0" borderId="32" xfId="0" applyFont="1" applyBorder="1" applyAlignment="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4" xfId="0" applyFont="1" applyBorder="1" applyAlignment="1">
      <alignment horizontal="left"/>
    </xf>
    <xf numFmtId="0" fontId="2" fillId="0" borderId="2" xfId="0" applyFont="1" applyBorder="1" applyAlignment="1">
      <alignment horizontal="left"/>
    </xf>
    <xf numFmtId="0" fontId="2" fillId="0" borderId="42" xfId="0" applyFont="1" applyBorder="1" applyAlignment="1">
      <alignment horizontal="center" vertical="center" wrapText="1"/>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Font="1"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Font="1" applyBorder="1" applyAlignment="1">
      <alignment wrapText="1"/>
    </xf>
    <xf numFmtId="165" fontId="5" fillId="0" borderId="27" xfId="0" applyNumberFormat="1" applyFont="1" applyBorder="1" applyAlignment="1">
      <alignment horizontal="center" vertical="center" wrapText="1"/>
    </xf>
    <xf numFmtId="0" fontId="5" fillId="0" borderId="43" xfId="0" applyFont="1" applyBorder="1" applyAlignment="1">
      <alignment horizontal="center"/>
    </xf>
    <xf numFmtId="0" fontId="0" fillId="0" borderId="0" xfId="0" applyFill="1" applyBorder="1" applyAlignment="1">
      <alignment horizontal="center"/>
    </xf>
    <xf numFmtId="165" fontId="9" fillId="0" borderId="27"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2" fillId="0" borderId="2" xfId="0" applyNumberFormat="1" applyFont="1" applyBorder="1" applyAlignment="1">
      <alignment wrapText="1"/>
    </xf>
    <xf numFmtId="0" fontId="0" fillId="0" borderId="0" xfId="0" applyFont="1"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23" xfId="0" applyNumberFormat="1" applyFont="1" applyBorder="1" applyAlignment="1">
      <alignment wrapText="1"/>
    </xf>
    <xf numFmtId="0" fontId="2" fillId="0" borderId="6" xfId="0" applyFont="1" applyBorder="1" applyAlignment="1">
      <alignment horizontal="left" vertical="center" wrapText="1"/>
    </xf>
    <xf numFmtId="0" fontId="2" fillId="0" borderId="6" xfId="0" applyNumberFormat="1" applyFont="1" applyBorder="1" applyAlignment="1">
      <alignment wrapText="1"/>
    </xf>
    <xf numFmtId="0" fontId="13" fillId="0" borderId="4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6" fillId="0" borderId="0" xfId="0" applyFont="1"/>
    <xf numFmtId="0" fontId="19" fillId="0" borderId="22" xfId="0" applyFont="1" applyBorder="1" applyAlignment="1">
      <alignment horizontal="center"/>
    </xf>
    <xf numFmtId="0" fontId="19" fillId="0" borderId="23" xfId="0" applyFont="1" applyBorder="1" applyAlignment="1"/>
    <xf numFmtId="0" fontId="19" fillId="0" borderId="32" xfId="0" applyFont="1" applyBorder="1" applyAlignment="1"/>
    <xf numFmtId="0" fontId="19" fillId="0" borderId="8" xfId="0" applyFont="1" applyBorder="1" applyAlignment="1">
      <alignment horizontal="center"/>
    </xf>
    <xf numFmtId="0" fontId="16" fillId="0" borderId="28" xfId="0" applyFont="1" applyBorder="1" applyAlignment="1">
      <alignment horizontal="center"/>
    </xf>
    <xf numFmtId="0" fontId="13" fillId="0" borderId="2" xfId="0" applyFont="1" applyBorder="1" applyAlignment="1">
      <alignment horizontal="left" vertical="center" wrapText="1"/>
    </xf>
    <xf numFmtId="0" fontId="16" fillId="0" borderId="28" xfId="0" applyFont="1" applyBorder="1" applyAlignment="1">
      <alignment horizontal="center" vertical="center" wrapText="1"/>
    </xf>
    <xf numFmtId="0" fontId="13" fillId="0" borderId="2" xfId="0" applyFont="1" applyFill="1" applyBorder="1" applyAlignment="1">
      <alignment horizontal="left" vertical="center" wrapText="1"/>
    </xf>
    <xf numFmtId="0" fontId="16" fillId="0" borderId="28" xfId="0" applyFont="1" applyFill="1" applyBorder="1" applyAlignment="1">
      <alignment horizontal="center"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41"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3" fillId="0" borderId="23" xfId="0" applyFont="1" applyBorder="1" applyAlignment="1">
      <alignment horizontal="left" vertical="center" wrapText="1"/>
    </xf>
    <xf numFmtId="14" fontId="13" fillId="0" borderId="23"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5" fontId="13" fillId="0" borderId="27" xfId="0" applyNumberFormat="1" applyFont="1" applyBorder="1" applyAlignment="1">
      <alignment horizontal="center"/>
    </xf>
    <xf numFmtId="166" fontId="16" fillId="0" borderId="27" xfId="0" applyNumberFormat="1" applyFont="1" applyBorder="1" applyAlignment="1">
      <alignment horizontal="center"/>
    </xf>
    <xf numFmtId="49" fontId="0" fillId="0" borderId="0" xfId="0" applyNumberFormat="1"/>
    <xf numFmtId="0" fontId="18" fillId="0" borderId="0" xfId="0" applyFont="1"/>
    <xf numFmtId="0" fontId="19" fillId="0" borderId="22"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5" xfId="0" applyFont="1" applyBorder="1" applyAlignment="1">
      <alignment horizontal="left" vertical="center" wrapText="1"/>
    </xf>
    <xf numFmtId="0" fontId="19" fillId="0" borderId="0" xfId="0" applyFont="1" applyBorder="1" applyAlignment="1">
      <alignment horizontal="left" vertical="center" wrapText="1"/>
    </xf>
    <xf numFmtId="165" fontId="16"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pplyProtection="1">
      <alignment horizontal="center" vertical="center" wrapText="1"/>
      <protection hidden="1"/>
    </xf>
    <xf numFmtId="2" fontId="2" fillId="0" borderId="46"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41"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7" fillId="0" borderId="46" xfId="0" applyNumberFormat="1" applyFont="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41"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Font="1" applyBorder="1"/>
    <xf numFmtId="0" fontId="0" fillId="0" borderId="41" xfId="0" applyFont="1" applyBorder="1"/>
    <xf numFmtId="2" fontId="2" fillId="0" borderId="32" xfId="0" applyNumberFormat="1" applyFont="1" applyBorder="1" applyAlignment="1">
      <alignment horizontal="center" vertical="center" wrapText="1"/>
    </xf>
    <xf numFmtId="2" fontId="10" fillId="0" borderId="46" xfId="0" applyNumberFormat="1" applyFont="1" applyBorder="1" applyAlignment="1">
      <alignment horizontal="center" vertical="center"/>
    </xf>
    <xf numFmtId="2" fontId="10" fillId="0" borderId="28"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2" fillId="0" borderId="46" xfId="0" applyNumberFormat="1" applyFont="1" applyBorder="1" applyAlignment="1">
      <alignment horizontal="center"/>
    </xf>
    <xf numFmtId="2" fontId="7" fillId="0" borderId="28" xfId="0" applyNumberFormat="1" applyFont="1" applyBorder="1" applyAlignment="1">
      <alignment horizontal="center" vertical="center" wrapText="1"/>
    </xf>
    <xf numFmtId="2" fontId="2" fillId="0" borderId="41"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6"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2" fontId="7" fillId="0" borderId="41" xfId="0" applyNumberFormat="1" applyFont="1" applyBorder="1" applyAlignment="1">
      <alignment horizontal="center" vertical="center" wrapText="1"/>
    </xf>
    <xf numFmtId="2" fontId="2" fillId="0" borderId="32" xfId="0" applyNumberFormat="1" applyFont="1" applyBorder="1" applyAlignment="1">
      <alignment horizontal="center"/>
    </xf>
    <xf numFmtId="2" fontId="7" fillId="0" borderId="32" xfId="0" applyNumberFormat="1" applyFont="1" applyBorder="1" applyAlignment="1">
      <alignment horizontal="center" vertical="center" wrapText="1"/>
    </xf>
    <xf numFmtId="0" fontId="0" fillId="0" borderId="32" xfId="0" applyFont="1" applyBorder="1" applyAlignment="1"/>
    <xf numFmtId="0" fontId="2" fillId="0" borderId="28" xfId="0" applyFont="1" applyBorder="1" applyAlignment="1">
      <alignment horizontal="center"/>
    </xf>
    <xf numFmtId="0" fontId="2" fillId="0" borderId="28" xfId="0" applyFont="1" applyBorder="1" applyAlignment="1">
      <alignment horizontal="center" vertical="center" wrapText="1"/>
    </xf>
    <xf numFmtId="0" fontId="2" fillId="0" borderId="28" xfId="0" applyFont="1" applyFill="1" applyBorder="1" applyAlignment="1">
      <alignment horizontal="center" vertical="center" wrapText="1"/>
    </xf>
    <xf numFmtId="0" fontId="2" fillId="0" borderId="41" xfId="0" applyFont="1" applyFill="1" applyBorder="1" applyAlignment="1">
      <alignment horizontal="center" vertical="center" wrapText="1"/>
    </xf>
    <xf numFmtId="164" fontId="2" fillId="0" borderId="28"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0" fontId="19" fillId="0" borderId="47" xfId="0" applyFont="1" applyBorder="1"/>
    <xf numFmtId="0" fontId="13" fillId="0" borderId="47" xfId="0" applyFont="1" applyBorder="1"/>
    <xf numFmtId="0" fontId="0" fillId="0" borderId="47" xfId="0" applyFont="1" applyBorder="1"/>
    <xf numFmtId="0" fontId="19" fillId="0" borderId="47" xfId="0" applyFont="1" applyBorder="1" applyAlignment="1">
      <alignment horizontal="center" vertical="center" wrapText="1"/>
    </xf>
    <xf numFmtId="0" fontId="2" fillId="0" borderId="47" xfId="0" applyFont="1" applyBorder="1"/>
    <xf numFmtId="0" fontId="0" fillId="0" borderId="47" xfId="0" applyFont="1" applyFill="1" applyBorder="1" applyAlignment="1">
      <alignment horizontal="center" vertical="center" wrapText="1"/>
    </xf>
    <xf numFmtId="0" fontId="0" fillId="0" borderId="47" xfId="0" applyBorder="1"/>
    <xf numFmtId="0" fontId="2" fillId="0" borderId="47" xfId="0" applyFont="1" applyBorder="1" applyAlignment="1">
      <alignment horizontal="center" vertical="center" wrapText="1"/>
    </xf>
    <xf numFmtId="0" fontId="10" fillId="0" borderId="47" xfId="0" applyFont="1" applyFill="1" applyBorder="1" applyAlignment="1">
      <alignment horizontal="center" vertical="center"/>
    </xf>
    <xf numFmtId="0" fontId="13" fillId="0" borderId="47" xfId="0" applyFont="1" applyBorder="1" applyAlignment="1">
      <alignment horizontal="center" vertical="center"/>
    </xf>
    <xf numFmtId="0" fontId="13" fillId="0" borderId="47" xfId="0" applyNumberFormat="1" applyFont="1" applyFill="1" applyBorder="1" applyAlignment="1" applyProtection="1">
      <alignment horizontal="center" vertical="center" wrapText="1"/>
      <protection locked="0"/>
    </xf>
    <xf numFmtId="0" fontId="3" fillId="0" borderId="47" xfId="0" applyNumberFormat="1" applyFont="1" applyFill="1" applyBorder="1" applyAlignment="1" applyProtection="1">
      <alignment horizontal="center" vertical="center" wrapText="1"/>
      <protection locked="0"/>
    </xf>
    <xf numFmtId="2" fontId="2" fillId="0" borderId="47"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4" fillId="0" borderId="0" xfId="0" applyFont="1"/>
    <xf numFmtId="0" fontId="2" fillId="0" borderId="50" xfId="0" applyFont="1" applyBorder="1" applyAlignment="1">
      <alignment horizontal="center" vertical="top"/>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8" xfId="0" applyFont="1" applyBorder="1" applyAlignment="1">
      <alignment horizontal="center" vertical="top" wrapText="1"/>
    </xf>
    <xf numFmtId="0" fontId="0" fillId="0" borderId="48" xfId="0" applyBorder="1" applyAlignment="1">
      <alignment horizontal="center" vertical="top" wrapText="1"/>
    </xf>
    <xf numFmtId="0" fontId="22" fillId="0" borderId="0" xfId="0" applyFont="1" applyAlignment="1">
      <alignment horizontal="center" vertical="center"/>
    </xf>
    <xf numFmtId="0" fontId="0" fillId="0" borderId="0" xfId="0" applyNumberFormat="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center" wrapText="1"/>
    </xf>
    <xf numFmtId="0" fontId="5"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3" fillId="0" borderId="0" xfId="0" applyFont="1" applyAlignment="1" applyProtection="1">
      <alignment horizontal="left" vertical="center"/>
      <protection hidden="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9" fillId="0" borderId="5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2"/>
  <sheetViews>
    <sheetView showGridLines="0" showRowColHeaders="0" topLeftCell="A10" zoomScale="120" zoomScaleNormal="120" workbookViewId="0">
      <selection activeCell="I18" sqref="I18"/>
    </sheetView>
  </sheetViews>
  <sheetFormatPr defaultRowHeight="15" x14ac:dyDescent="0.25"/>
  <cols>
    <col min="1" max="1" width="9.140625" style="206"/>
  </cols>
  <sheetData>
    <row r="1" spans="2:12" ht="15.75" x14ac:dyDescent="0.25">
      <c r="B1" s="410" t="s">
        <v>261</v>
      </c>
      <c r="C1" s="415"/>
      <c r="D1" s="415"/>
      <c r="E1" s="415"/>
      <c r="F1" s="415"/>
      <c r="G1" s="415"/>
      <c r="H1" s="415"/>
      <c r="I1" s="415"/>
      <c r="J1" s="415"/>
      <c r="K1" s="415"/>
    </row>
    <row r="2" spans="2:12" ht="15.75" x14ac:dyDescent="0.25">
      <c r="B2" s="415"/>
      <c r="C2" s="415"/>
      <c r="D2" s="415"/>
      <c r="E2" s="415"/>
      <c r="F2" s="415"/>
      <c r="G2" s="415"/>
      <c r="H2" s="415"/>
      <c r="I2" s="415"/>
      <c r="J2" s="415"/>
      <c r="K2" s="415"/>
    </row>
    <row r="3" spans="2:12" ht="90" customHeight="1" x14ac:dyDescent="0.25">
      <c r="B3" s="418" t="s">
        <v>266</v>
      </c>
      <c r="C3" s="418"/>
      <c r="D3" s="418"/>
      <c r="E3" s="418"/>
      <c r="F3" s="418"/>
      <c r="G3" s="418"/>
      <c r="H3" s="418"/>
      <c r="I3" s="418"/>
      <c r="J3" s="418"/>
      <c r="K3" s="418"/>
      <c r="L3" s="418"/>
    </row>
    <row r="4" spans="2:12" ht="135" customHeight="1" x14ac:dyDescent="0.25">
      <c r="B4" s="419" t="s">
        <v>260</v>
      </c>
      <c r="C4" s="419"/>
      <c r="D4" s="419"/>
      <c r="E4" s="419"/>
      <c r="F4" s="419"/>
      <c r="G4" s="419"/>
      <c r="H4" s="419"/>
      <c r="I4" s="419"/>
      <c r="J4" s="419"/>
      <c r="K4" s="419"/>
      <c r="L4" s="419"/>
    </row>
    <row r="5" spans="2:12" ht="60" customHeight="1" x14ac:dyDescent="0.25">
      <c r="B5" s="420" t="s">
        <v>262</v>
      </c>
      <c r="C5" s="420"/>
      <c r="D5" s="420"/>
      <c r="E5" s="420"/>
      <c r="F5" s="420"/>
      <c r="G5" s="420"/>
      <c r="H5" s="420"/>
      <c r="I5" s="420"/>
      <c r="J5" s="420"/>
      <c r="K5" s="420"/>
      <c r="L5" s="420"/>
    </row>
    <row r="6" spans="2:12" ht="60" customHeight="1" x14ac:dyDescent="0.25">
      <c r="B6" s="420" t="s">
        <v>263</v>
      </c>
      <c r="C6" s="420"/>
      <c r="D6" s="420"/>
      <c r="E6" s="420"/>
      <c r="F6" s="420"/>
      <c r="G6" s="420"/>
      <c r="H6" s="420"/>
      <c r="I6" s="420"/>
      <c r="J6" s="420"/>
      <c r="K6" s="420"/>
      <c r="L6" s="420"/>
    </row>
    <row r="7" spans="2:12" ht="60" customHeight="1" x14ac:dyDescent="0.25">
      <c r="B7" s="417" t="s">
        <v>267</v>
      </c>
      <c r="C7" s="417"/>
      <c r="D7" s="417"/>
      <c r="E7" s="417"/>
      <c r="F7" s="417"/>
      <c r="G7" s="417"/>
      <c r="H7" s="417"/>
      <c r="I7" s="417"/>
      <c r="J7" s="417"/>
      <c r="K7" s="417"/>
      <c r="L7" s="417"/>
    </row>
    <row r="8" spans="2:12" ht="15.75" x14ac:dyDescent="0.25">
      <c r="B8" s="415"/>
      <c r="C8" s="415"/>
      <c r="D8" s="415"/>
      <c r="E8" s="415"/>
      <c r="F8" s="415"/>
      <c r="G8" s="415"/>
      <c r="H8" s="415"/>
      <c r="I8" s="415"/>
      <c r="J8" s="415"/>
      <c r="K8" s="415"/>
    </row>
    <row r="9" spans="2:12" ht="15.75" x14ac:dyDescent="0.25">
      <c r="B9" s="415"/>
      <c r="C9" s="415"/>
      <c r="D9" s="415"/>
      <c r="E9" s="415"/>
      <c r="F9" s="415"/>
      <c r="G9" s="415"/>
      <c r="H9" s="415"/>
      <c r="I9" s="415"/>
      <c r="J9" s="415"/>
      <c r="K9" s="415"/>
    </row>
    <row r="10" spans="2:12" ht="15.75" x14ac:dyDescent="0.25">
      <c r="B10" s="415"/>
      <c r="C10" s="415"/>
      <c r="D10" s="415"/>
      <c r="E10" s="415"/>
      <c r="F10" s="415"/>
      <c r="G10" s="415"/>
      <c r="H10" s="415"/>
      <c r="I10" s="415"/>
      <c r="J10" s="415"/>
      <c r="K10" s="415"/>
    </row>
    <row r="11" spans="2:12" ht="15.75" x14ac:dyDescent="0.25">
      <c r="B11" s="415"/>
      <c r="C11" s="415"/>
      <c r="D11" s="415"/>
      <c r="E11" s="415"/>
      <c r="F11" s="415"/>
      <c r="G11" s="415"/>
      <c r="H11" s="415"/>
      <c r="I11" s="415"/>
      <c r="J11" s="415"/>
      <c r="K11" s="415"/>
    </row>
    <row r="12" spans="2:12" ht="15.75" x14ac:dyDescent="0.25">
      <c r="B12" s="415"/>
      <c r="C12" s="415"/>
      <c r="D12" s="415"/>
      <c r="E12" s="415"/>
      <c r="F12" s="415"/>
      <c r="G12" s="415"/>
      <c r="H12" s="415"/>
      <c r="I12" s="415"/>
      <c r="J12" s="415"/>
      <c r="K12" s="415"/>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92" t="str">
        <f>'Date initiale'!C3</f>
        <v>Universitatea de Arhitectură și Urbanism "Ion Mincu" București</v>
      </c>
      <c r="B1" s="292"/>
      <c r="C1" s="292"/>
    </row>
    <row r="2" spans="1:11" x14ac:dyDescent="0.25">
      <c r="A2" s="292" t="str">
        <f>'Date initiale'!B4&amp;" "&amp;'Date initiale'!C4</f>
        <v xml:space="preserve">Facultatea </v>
      </c>
      <c r="B2" s="292"/>
      <c r="C2" s="292"/>
    </row>
    <row r="3" spans="1:11" x14ac:dyDescent="0.25">
      <c r="A3" s="292" t="str">
        <f>'Date initiale'!B5&amp;" "&amp;'Date initiale'!C5</f>
        <v xml:space="preserve">Departamentul </v>
      </c>
      <c r="B3" s="292"/>
      <c r="C3" s="292"/>
    </row>
    <row r="4" spans="1:11" x14ac:dyDescent="0.25">
      <c r="A4" s="134" t="str">
        <f>'Date initiale'!C6&amp;", "&amp;'Date initiale'!C7</f>
        <v xml:space="preserve">[nume, prenume], </v>
      </c>
      <c r="B4" s="134"/>
      <c r="C4" s="134"/>
    </row>
    <row r="5" spans="1:11" s="206" customFormat="1" x14ac:dyDescent="0.25">
      <c r="A5" s="134"/>
      <c r="B5" s="134"/>
      <c r="C5" s="134"/>
    </row>
    <row r="6" spans="1:11" ht="15.75" x14ac:dyDescent="0.25">
      <c r="A6" s="430" t="s">
        <v>159</v>
      </c>
      <c r="B6" s="430"/>
      <c r="C6" s="430"/>
      <c r="D6" s="430"/>
      <c r="E6" s="430"/>
      <c r="F6" s="430"/>
      <c r="G6" s="430"/>
      <c r="H6" s="430"/>
      <c r="I6" s="430"/>
    </row>
    <row r="7" spans="1:11" ht="35.25" customHeight="1" x14ac:dyDescent="0.25">
      <c r="A7" s="433"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33"/>
      <c r="C7" s="433"/>
      <c r="D7" s="433"/>
      <c r="E7" s="433"/>
      <c r="F7" s="433"/>
      <c r="G7" s="433"/>
      <c r="H7" s="433"/>
      <c r="I7" s="433"/>
    </row>
    <row r="8" spans="1:11" ht="15.75" thickBot="1" x14ac:dyDescent="0.3">
      <c r="A8" s="74"/>
      <c r="B8" s="74"/>
      <c r="C8" s="74"/>
      <c r="D8" s="74"/>
      <c r="E8" s="74"/>
      <c r="F8" s="74"/>
      <c r="G8" s="74"/>
      <c r="H8" s="74"/>
      <c r="I8" s="74"/>
    </row>
    <row r="9" spans="1:11" ht="30.75" thickBot="1" x14ac:dyDescent="0.3">
      <c r="A9" s="173" t="s">
        <v>80</v>
      </c>
      <c r="B9" s="174" t="s">
        <v>115</v>
      </c>
      <c r="C9" s="174" t="s">
        <v>78</v>
      </c>
      <c r="D9" s="174" t="s">
        <v>82</v>
      </c>
      <c r="E9" s="174" t="s">
        <v>110</v>
      </c>
      <c r="F9" s="175" t="s">
        <v>119</v>
      </c>
      <c r="G9" s="174" t="s">
        <v>83</v>
      </c>
      <c r="H9" s="174" t="s">
        <v>160</v>
      </c>
      <c r="I9" s="176" t="s">
        <v>122</v>
      </c>
      <c r="K9" s="298" t="s">
        <v>157</v>
      </c>
    </row>
    <row r="10" spans="1:11" x14ac:dyDescent="0.25">
      <c r="A10" s="179">
        <v>1</v>
      </c>
      <c r="B10" s="180"/>
      <c r="C10" s="180"/>
      <c r="D10" s="180"/>
      <c r="E10" s="180"/>
      <c r="F10" s="163"/>
      <c r="G10" s="180"/>
      <c r="H10" s="180"/>
      <c r="I10" s="189"/>
      <c r="K10" s="299">
        <v>10</v>
      </c>
    </row>
    <row r="11" spans="1:11" x14ac:dyDescent="0.25">
      <c r="A11" s="181">
        <f>A10+1</f>
        <v>2</v>
      </c>
      <c r="B11" s="125"/>
      <c r="C11" s="42"/>
      <c r="D11" s="126"/>
      <c r="E11" s="42"/>
      <c r="F11" s="127"/>
      <c r="G11" s="127"/>
      <c r="H11" s="127"/>
      <c r="I11" s="356"/>
      <c r="K11" s="58"/>
    </row>
    <row r="12" spans="1:11" x14ac:dyDescent="0.25">
      <c r="A12" s="182">
        <f t="shared" ref="A12:A19" si="0">A11+1</f>
        <v>3</v>
      </c>
      <c r="B12" s="183"/>
      <c r="C12" s="184"/>
      <c r="D12" s="126"/>
      <c r="E12" s="184"/>
      <c r="F12" s="172"/>
      <c r="G12" s="184"/>
      <c r="H12" s="172"/>
      <c r="I12" s="356"/>
    </row>
    <row r="13" spans="1:11" x14ac:dyDescent="0.25">
      <c r="A13" s="185">
        <f t="shared" si="0"/>
        <v>4</v>
      </c>
      <c r="B13" s="125"/>
      <c r="C13" s="126"/>
      <c r="D13" s="126"/>
      <c r="E13" s="126"/>
      <c r="F13" s="127"/>
      <c r="G13" s="127"/>
      <c r="H13" s="127"/>
      <c r="I13" s="356"/>
    </row>
    <row r="14" spans="1:11" x14ac:dyDescent="0.25">
      <c r="A14" s="181">
        <f t="shared" si="0"/>
        <v>5</v>
      </c>
      <c r="B14" s="125"/>
      <c r="C14" s="42"/>
      <c r="D14" s="126"/>
      <c r="E14" s="42"/>
      <c r="F14" s="127"/>
      <c r="G14" s="127"/>
      <c r="H14" s="127"/>
      <c r="I14" s="356"/>
    </row>
    <row r="15" spans="1:11" x14ac:dyDescent="0.25">
      <c r="A15" s="185">
        <f t="shared" si="0"/>
        <v>6</v>
      </c>
      <c r="B15" s="125"/>
      <c r="C15" s="126"/>
      <c r="D15" s="126"/>
      <c r="E15" s="126"/>
      <c r="F15" s="127"/>
      <c r="G15" s="127"/>
      <c r="H15" s="127"/>
      <c r="I15" s="356"/>
    </row>
    <row r="16" spans="1:11" x14ac:dyDescent="0.25">
      <c r="A16" s="181">
        <f t="shared" si="0"/>
        <v>7</v>
      </c>
      <c r="B16" s="125"/>
      <c r="C16" s="42"/>
      <c r="D16" s="126"/>
      <c r="E16" s="42"/>
      <c r="F16" s="127"/>
      <c r="G16" s="127"/>
      <c r="H16" s="127"/>
      <c r="I16" s="356"/>
    </row>
    <row r="17" spans="1:9" x14ac:dyDescent="0.25">
      <c r="A17" s="182">
        <f t="shared" si="0"/>
        <v>8</v>
      </c>
      <c r="B17" s="183"/>
      <c r="C17" s="184"/>
      <c r="D17" s="126"/>
      <c r="E17" s="184"/>
      <c r="F17" s="172"/>
      <c r="G17" s="184"/>
      <c r="H17" s="172"/>
      <c r="I17" s="356"/>
    </row>
    <row r="18" spans="1:9" x14ac:dyDescent="0.25">
      <c r="A18" s="185">
        <f t="shared" si="0"/>
        <v>9</v>
      </c>
      <c r="B18" s="125"/>
      <c r="C18" s="126"/>
      <c r="D18" s="126"/>
      <c r="E18" s="126"/>
      <c r="F18" s="127"/>
      <c r="G18" s="127"/>
      <c r="H18" s="127"/>
      <c r="I18" s="356"/>
    </row>
    <row r="19" spans="1:9" ht="15.75" thickBot="1" x14ac:dyDescent="0.3">
      <c r="A19" s="186">
        <f t="shared" si="0"/>
        <v>10</v>
      </c>
      <c r="B19" s="130"/>
      <c r="C19" s="131"/>
      <c r="D19" s="170"/>
      <c r="E19" s="187"/>
      <c r="F19" s="187"/>
      <c r="G19" s="188"/>
      <c r="H19" s="188"/>
      <c r="I19" s="366"/>
    </row>
    <row r="20" spans="1:9" ht="16.5" thickBot="1" x14ac:dyDescent="0.3">
      <c r="A20" s="405"/>
      <c r="H20" s="137" t="str">
        <f>"Total "&amp;LEFT(A7,2)</f>
        <v>Total I5</v>
      </c>
      <c r="I20" s="178">
        <f>SUM(I10:I19)</f>
        <v>0</v>
      </c>
    </row>
    <row r="21" spans="1:9" ht="15.75" x14ac:dyDescent="0.25">
      <c r="A21" s="54"/>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92" t="str">
        <f>'Date initiale'!C3</f>
        <v>Universitatea de Arhitectură și Urbanism "Ion Mincu" București</v>
      </c>
      <c r="B1" s="292"/>
      <c r="C1" s="292"/>
    </row>
    <row r="2" spans="1:11" x14ac:dyDescent="0.25">
      <c r="A2" s="292" t="str">
        <f>'Date initiale'!B4&amp;" "&amp;'Date initiale'!C4</f>
        <v xml:space="preserve">Facultatea </v>
      </c>
      <c r="B2" s="292"/>
      <c r="C2" s="292"/>
    </row>
    <row r="3" spans="1:11" x14ac:dyDescent="0.25">
      <c r="A3" s="292" t="str">
        <f>'Date initiale'!B5&amp;" "&amp;'Date initiale'!C5</f>
        <v xml:space="preserve">Departamentul </v>
      </c>
      <c r="B3" s="292"/>
      <c r="C3" s="292"/>
    </row>
    <row r="4" spans="1:11" x14ac:dyDescent="0.25">
      <c r="A4" s="134" t="str">
        <f>'Date initiale'!C6&amp;", "&amp;'Date initiale'!C7</f>
        <v xml:space="preserve">[nume, prenume], </v>
      </c>
      <c r="B4" s="134"/>
      <c r="C4" s="134"/>
    </row>
    <row r="5" spans="1:11" s="206" customFormat="1" x14ac:dyDescent="0.25">
      <c r="A5" s="134"/>
      <c r="B5" s="134"/>
      <c r="C5" s="134"/>
    </row>
    <row r="6" spans="1:11" ht="15.75" x14ac:dyDescent="0.25">
      <c r="A6" s="430" t="s">
        <v>159</v>
      </c>
      <c r="B6" s="430"/>
      <c r="C6" s="430"/>
      <c r="D6" s="430"/>
      <c r="E6" s="430"/>
      <c r="F6" s="430"/>
      <c r="G6" s="430"/>
      <c r="H6" s="430"/>
      <c r="I6" s="430"/>
    </row>
    <row r="7" spans="1:11" ht="15.75" x14ac:dyDescent="0.25">
      <c r="A7" s="433" t="str">
        <f>'Descriere indicatori'!A9&amp;". "&amp;'Descriere indicatori'!B9</f>
        <v xml:space="preserve">I6. Articole in extenso în reviste ştiinţifice indexate ERIH şi clasificate în categoria NAT </v>
      </c>
      <c r="B7" s="433"/>
      <c r="C7" s="433"/>
      <c r="D7" s="433"/>
      <c r="E7" s="433"/>
      <c r="F7" s="433"/>
      <c r="G7" s="433"/>
      <c r="H7" s="433"/>
      <c r="I7" s="433"/>
    </row>
    <row r="8" spans="1:11" ht="15.75" thickBot="1" x14ac:dyDescent="0.3">
      <c r="A8" s="190"/>
      <c r="B8" s="190"/>
      <c r="C8" s="190"/>
      <c r="D8" s="190"/>
      <c r="E8" s="190"/>
      <c r="F8" s="190"/>
      <c r="G8" s="190"/>
      <c r="H8" s="190"/>
      <c r="I8" s="190"/>
    </row>
    <row r="9" spans="1:11" ht="30.75" thickBot="1" x14ac:dyDescent="0.3">
      <c r="A9" s="173" t="s">
        <v>80</v>
      </c>
      <c r="B9" s="174" t="s">
        <v>115</v>
      </c>
      <c r="C9" s="174" t="s">
        <v>78</v>
      </c>
      <c r="D9" s="174" t="s">
        <v>82</v>
      </c>
      <c r="E9" s="174" t="s">
        <v>110</v>
      </c>
      <c r="F9" s="175" t="s">
        <v>119</v>
      </c>
      <c r="G9" s="174" t="s">
        <v>83</v>
      </c>
      <c r="H9" s="174" t="s">
        <v>160</v>
      </c>
      <c r="I9" s="176" t="s">
        <v>122</v>
      </c>
      <c r="K9" s="298" t="s">
        <v>157</v>
      </c>
    </row>
    <row r="10" spans="1:11" x14ac:dyDescent="0.25">
      <c r="A10" s="193">
        <v>1</v>
      </c>
      <c r="B10" s="120"/>
      <c r="C10" s="120"/>
      <c r="D10" s="120"/>
      <c r="E10" s="121"/>
      <c r="F10" s="122"/>
      <c r="G10" s="122"/>
      <c r="H10" s="122"/>
      <c r="I10" s="361"/>
      <c r="K10" s="299">
        <v>5</v>
      </c>
    </row>
    <row r="11" spans="1:11" x14ac:dyDescent="0.25">
      <c r="A11" s="194">
        <f>A10+1</f>
        <v>2</v>
      </c>
      <c r="B11" s="124"/>
      <c r="C11" s="125"/>
      <c r="D11" s="124"/>
      <c r="E11" s="126"/>
      <c r="F11" s="127"/>
      <c r="G11" s="128"/>
      <c r="H11" s="128"/>
      <c r="I11" s="356"/>
      <c r="K11" s="58"/>
    </row>
    <row r="12" spans="1:11" x14ac:dyDescent="0.25">
      <c r="A12" s="194">
        <f t="shared" ref="A12:A19" si="0">A11+1</f>
        <v>3</v>
      </c>
      <c r="B12" s="125"/>
      <c r="C12" s="125"/>
      <c r="D12" s="125"/>
      <c r="E12" s="126"/>
      <c r="F12" s="127"/>
      <c r="G12" s="128"/>
      <c r="H12" s="128"/>
      <c r="I12" s="356"/>
    </row>
    <row r="13" spans="1:11" x14ac:dyDescent="0.25">
      <c r="A13" s="194">
        <f t="shared" si="0"/>
        <v>4</v>
      </c>
      <c r="B13" s="125"/>
      <c r="C13" s="125"/>
      <c r="D13" s="125"/>
      <c r="E13" s="126"/>
      <c r="F13" s="127"/>
      <c r="G13" s="127"/>
      <c r="H13" s="127"/>
      <c r="I13" s="356"/>
    </row>
    <row r="14" spans="1:11" x14ac:dyDescent="0.25">
      <c r="A14" s="194">
        <f t="shared" si="0"/>
        <v>5</v>
      </c>
      <c r="B14" s="125"/>
      <c r="C14" s="125"/>
      <c r="D14" s="125"/>
      <c r="E14" s="126"/>
      <c r="F14" s="127"/>
      <c r="G14" s="127"/>
      <c r="H14" s="127"/>
      <c r="I14" s="356"/>
    </row>
    <row r="15" spans="1:11" x14ac:dyDescent="0.25">
      <c r="A15" s="194">
        <f t="shared" si="0"/>
        <v>6</v>
      </c>
      <c r="B15" s="125"/>
      <c r="C15" s="125"/>
      <c r="D15" s="125"/>
      <c r="E15" s="126"/>
      <c r="F15" s="127"/>
      <c r="G15" s="127"/>
      <c r="H15" s="127"/>
      <c r="I15" s="356"/>
    </row>
    <row r="16" spans="1:11" x14ac:dyDescent="0.25">
      <c r="A16" s="194">
        <f t="shared" si="0"/>
        <v>7</v>
      </c>
      <c r="B16" s="125"/>
      <c r="C16" s="125"/>
      <c r="D16" s="125"/>
      <c r="E16" s="126"/>
      <c r="F16" s="127"/>
      <c r="G16" s="127"/>
      <c r="H16" s="127"/>
      <c r="I16" s="356"/>
    </row>
    <row r="17" spans="1:9" x14ac:dyDescent="0.25">
      <c r="A17" s="194">
        <f t="shared" si="0"/>
        <v>8</v>
      </c>
      <c r="B17" s="125"/>
      <c r="C17" s="125"/>
      <c r="D17" s="125"/>
      <c r="E17" s="126"/>
      <c r="F17" s="127"/>
      <c r="G17" s="127"/>
      <c r="H17" s="127"/>
      <c r="I17" s="356"/>
    </row>
    <row r="18" spans="1:9" x14ac:dyDescent="0.25">
      <c r="A18" s="194">
        <f t="shared" si="0"/>
        <v>9</v>
      </c>
      <c r="B18" s="125"/>
      <c r="C18" s="125"/>
      <c r="D18" s="125"/>
      <c r="E18" s="126"/>
      <c r="F18" s="127"/>
      <c r="G18" s="127"/>
      <c r="H18" s="127"/>
      <c r="I18" s="356"/>
    </row>
    <row r="19" spans="1:9" ht="15.75" thickBot="1" x14ac:dyDescent="0.3">
      <c r="A19" s="195">
        <f t="shared" si="0"/>
        <v>10</v>
      </c>
      <c r="B19" s="130"/>
      <c r="C19" s="130"/>
      <c r="D19" s="130"/>
      <c r="E19" s="131"/>
      <c r="F19" s="132"/>
      <c r="G19" s="132"/>
      <c r="H19" s="132"/>
      <c r="I19" s="357"/>
    </row>
    <row r="20" spans="1:9" ht="15.75" thickBot="1" x14ac:dyDescent="0.3">
      <c r="A20" s="404"/>
      <c r="B20" s="134"/>
      <c r="C20" s="134"/>
      <c r="D20" s="134"/>
      <c r="E20" s="134"/>
      <c r="F20" s="134"/>
      <c r="G20" s="134"/>
      <c r="H20" s="137" t="str">
        <f>"Total "&amp;LEFT(A7,2)</f>
        <v>Total I6</v>
      </c>
      <c r="I20" s="13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4"/>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x14ac:dyDescent="0.25">
      <c r="A1" s="292" t="str">
        <f>'Date initiale'!C3</f>
        <v>Universitatea de Arhitectură și Urbanism "Ion Mincu" București</v>
      </c>
      <c r="B1" s="292"/>
      <c r="C1" s="292"/>
      <c r="D1" s="6"/>
      <c r="E1" s="6"/>
      <c r="F1" s="6"/>
      <c r="G1" s="6"/>
      <c r="H1" s="6"/>
      <c r="I1" s="6"/>
      <c r="J1" s="6"/>
    </row>
    <row r="2" spans="1:11" ht="15.75" x14ac:dyDescent="0.25">
      <c r="A2" s="292" t="str">
        <f>'Date initiale'!B4&amp;" "&amp;'Date initiale'!C4</f>
        <v xml:space="preserve">Facultatea </v>
      </c>
      <c r="B2" s="292"/>
      <c r="C2" s="292"/>
      <c r="D2" s="6"/>
      <c r="E2" s="6"/>
      <c r="F2" s="6"/>
      <c r="G2" s="6"/>
      <c r="H2" s="6"/>
      <c r="I2" s="6"/>
      <c r="J2" s="6"/>
    </row>
    <row r="3" spans="1:11" ht="15.75" x14ac:dyDescent="0.25">
      <c r="A3" s="292" t="str">
        <f>'Date initiale'!B5&amp;" "&amp;'Date initiale'!C5</f>
        <v xml:space="preserve">Departamentul </v>
      </c>
      <c r="B3" s="292"/>
      <c r="C3" s="292"/>
      <c r="D3" s="6"/>
      <c r="E3" s="6"/>
      <c r="F3" s="6"/>
      <c r="G3" s="6"/>
      <c r="H3" s="6"/>
      <c r="I3" s="6"/>
      <c r="J3" s="6"/>
    </row>
    <row r="4" spans="1:11" ht="15.75" x14ac:dyDescent="0.25">
      <c r="A4" s="296" t="str">
        <f>'Date initiale'!C6&amp;", "&amp;'Date initiale'!C7</f>
        <v xml:space="preserve">[nume, prenume], </v>
      </c>
      <c r="B4" s="296"/>
      <c r="C4" s="296"/>
      <c r="D4" s="6"/>
      <c r="E4" s="6"/>
      <c r="F4" s="6"/>
      <c r="G4" s="6"/>
      <c r="H4" s="6"/>
      <c r="I4" s="6"/>
      <c r="J4" s="6"/>
    </row>
    <row r="5" spans="1:11" s="206" customFormat="1" ht="15.75" x14ac:dyDescent="0.25">
      <c r="A5" s="296"/>
      <c r="B5" s="296"/>
      <c r="C5" s="296"/>
      <c r="D5" s="6"/>
      <c r="E5" s="6"/>
      <c r="F5" s="6"/>
      <c r="G5" s="6"/>
      <c r="H5" s="6"/>
      <c r="I5" s="6"/>
      <c r="J5" s="6"/>
    </row>
    <row r="6" spans="1:11" ht="15.75" x14ac:dyDescent="0.25">
      <c r="A6" s="434" t="s">
        <v>159</v>
      </c>
      <c r="B6" s="434"/>
      <c r="C6" s="434"/>
      <c r="D6" s="434"/>
      <c r="E6" s="434"/>
      <c r="F6" s="434"/>
      <c r="G6" s="434"/>
      <c r="H6" s="434"/>
      <c r="I6" s="434"/>
      <c r="J6" s="6"/>
    </row>
    <row r="7" spans="1:11" ht="15.75" x14ac:dyDescent="0.25">
      <c r="A7" s="433" t="str">
        <f>'Descriere indicatori'!A10&amp;". "&amp;'Descriere indicatori'!B10</f>
        <v xml:space="preserve">I7. Articole in extenso în reviste ştiinţifice recunoscute în domeniu* </v>
      </c>
      <c r="B7" s="433"/>
      <c r="C7" s="433"/>
      <c r="D7" s="433"/>
      <c r="E7" s="433"/>
      <c r="F7" s="433"/>
      <c r="G7" s="433"/>
      <c r="H7" s="433"/>
      <c r="I7" s="433"/>
      <c r="J7" s="6"/>
    </row>
    <row r="8" spans="1:11" ht="16.5" thickBot="1" x14ac:dyDescent="0.3">
      <c r="A8" s="192"/>
      <c r="B8" s="192"/>
      <c r="C8" s="192"/>
      <c r="D8" s="192"/>
      <c r="E8" s="192"/>
      <c r="F8" s="192"/>
      <c r="G8" s="192"/>
      <c r="H8" s="192"/>
      <c r="I8" s="192"/>
      <c r="J8" s="6"/>
    </row>
    <row r="9" spans="1:11" ht="30.75" thickBot="1" x14ac:dyDescent="0.3">
      <c r="A9" s="173" t="s">
        <v>80</v>
      </c>
      <c r="B9" s="174" t="s">
        <v>115</v>
      </c>
      <c r="C9" s="174" t="s">
        <v>78</v>
      </c>
      <c r="D9" s="174" t="s">
        <v>82</v>
      </c>
      <c r="E9" s="174" t="s">
        <v>110</v>
      </c>
      <c r="F9" s="175" t="s">
        <v>119</v>
      </c>
      <c r="G9" s="174" t="s">
        <v>83</v>
      </c>
      <c r="H9" s="174" t="s">
        <v>160</v>
      </c>
      <c r="I9" s="176" t="s">
        <v>122</v>
      </c>
      <c r="J9" s="6"/>
      <c r="K9" s="298" t="s">
        <v>157</v>
      </c>
    </row>
    <row r="10" spans="1:11" ht="15.75" x14ac:dyDescent="0.25">
      <c r="A10" s="197">
        <v>1</v>
      </c>
      <c r="B10" s="198"/>
      <c r="C10" s="162"/>
      <c r="D10" s="162"/>
      <c r="E10" s="162"/>
      <c r="F10" s="163"/>
      <c r="G10" s="162"/>
      <c r="H10" s="199"/>
      <c r="I10" s="361"/>
      <c r="J10" s="6"/>
      <c r="K10" s="299">
        <v>5</v>
      </c>
    </row>
    <row r="11" spans="1:11" ht="15.75" x14ac:dyDescent="0.25">
      <c r="A11" s="166">
        <f>A10+1</f>
        <v>2</v>
      </c>
      <c r="B11" s="157"/>
      <c r="C11" s="157"/>
      <c r="D11" s="157"/>
      <c r="E11" s="42"/>
      <c r="F11" s="128"/>
      <c r="G11" s="128"/>
      <c r="H11" s="128"/>
      <c r="I11" s="356"/>
      <c r="J11" s="51"/>
      <c r="K11" s="58"/>
    </row>
    <row r="12" spans="1:11" ht="15.75" x14ac:dyDescent="0.25">
      <c r="A12" s="166">
        <f t="shared" ref="A12:A19" si="0">A11+1</f>
        <v>3</v>
      </c>
      <c r="B12" s="157"/>
      <c r="C12" s="126"/>
      <c r="D12" s="157"/>
      <c r="E12" s="200"/>
      <c r="F12" s="127"/>
      <c r="G12" s="128"/>
      <c r="H12" s="128"/>
      <c r="I12" s="356"/>
      <c r="J12" s="51"/>
    </row>
    <row r="13" spans="1:11" ht="15.75" x14ac:dyDescent="0.25">
      <c r="A13" s="166">
        <f t="shared" si="0"/>
        <v>4</v>
      </c>
      <c r="B13" s="126"/>
      <c r="C13" s="126"/>
      <c r="D13" s="126"/>
      <c r="E13" s="200"/>
      <c r="F13" s="127"/>
      <c r="G13" s="128"/>
      <c r="H13" s="128"/>
      <c r="I13" s="356"/>
      <c r="J13" s="6"/>
    </row>
    <row r="14" spans="1:11" ht="15.75" x14ac:dyDescent="0.25">
      <c r="A14" s="166">
        <f t="shared" si="0"/>
        <v>5</v>
      </c>
      <c r="B14" s="126"/>
      <c r="C14" s="126"/>
      <c r="D14" s="126"/>
      <c r="E14" s="200"/>
      <c r="F14" s="127"/>
      <c r="G14" s="127"/>
      <c r="H14" s="127"/>
      <c r="I14" s="356"/>
      <c r="J14" s="6"/>
    </row>
    <row r="15" spans="1:11" ht="15.75" x14ac:dyDescent="0.25">
      <c r="A15" s="166">
        <f t="shared" si="0"/>
        <v>6</v>
      </c>
      <c r="B15" s="126"/>
      <c r="C15" s="126"/>
      <c r="D15" s="126"/>
      <c r="E15" s="200"/>
      <c r="F15" s="127"/>
      <c r="G15" s="127"/>
      <c r="H15" s="127"/>
      <c r="I15" s="356"/>
      <c r="J15" s="6"/>
    </row>
    <row r="16" spans="1:11" ht="15.75" x14ac:dyDescent="0.25">
      <c r="A16" s="166">
        <f t="shared" si="0"/>
        <v>7</v>
      </c>
      <c r="B16" s="126"/>
      <c r="C16" s="126"/>
      <c r="D16" s="126"/>
      <c r="E16" s="42"/>
      <c r="F16" s="127"/>
      <c r="G16" s="127"/>
      <c r="H16" s="127"/>
      <c r="I16" s="356"/>
      <c r="J16" s="6"/>
    </row>
    <row r="17" spans="1:10" ht="15.75" x14ac:dyDescent="0.25">
      <c r="A17" s="166">
        <f t="shared" si="0"/>
        <v>8</v>
      </c>
      <c r="B17" s="126"/>
      <c r="C17" s="126"/>
      <c r="D17" s="126"/>
      <c r="E17" s="200"/>
      <c r="F17" s="127"/>
      <c r="G17" s="127"/>
      <c r="H17" s="127"/>
      <c r="I17" s="356"/>
      <c r="J17" s="6"/>
    </row>
    <row r="18" spans="1:10" ht="15.75" x14ac:dyDescent="0.25">
      <c r="A18" s="166">
        <f t="shared" si="0"/>
        <v>9</v>
      </c>
      <c r="B18" s="201"/>
      <c r="C18" s="202"/>
      <c r="D18" s="126"/>
      <c r="E18" s="200"/>
      <c r="F18" s="200"/>
      <c r="G18" s="200"/>
      <c r="H18" s="200"/>
      <c r="I18" s="367"/>
      <c r="J18" s="6"/>
    </row>
    <row r="19" spans="1:10" ht="16.5" thickBot="1" x14ac:dyDescent="0.3">
      <c r="A19" s="196">
        <f t="shared" si="0"/>
        <v>10</v>
      </c>
      <c r="B19" s="131"/>
      <c r="C19" s="131"/>
      <c r="D19" s="131"/>
      <c r="E19" s="203"/>
      <c r="F19" s="132"/>
      <c r="G19" s="132"/>
      <c r="H19" s="132"/>
      <c r="I19" s="357"/>
      <c r="J19" s="6"/>
    </row>
    <row r="20" spans="1:10" ht="16.5" thickBot="1" x14ac:dyDescent="0.3">
      <c r="A20" s="403"/>
      <c r="B20" s="134"/>
      <c r="C20" s="134"/>
      <c r="D20" s="134"/>
      <c r="E20" s="134"/>
      <c r="F20" s="134"/>
      <c r="G20" s="134"/>
      <c r="H20" s="137" t="str">
        <f>"Total "&amp;LEFT(A7,2)</f>
        <v>Total I7</v>
      </c>
      <c r="I20" s="138">
        <f>SUM(I10:I19)</f>
        <v>0</v>
      </c>
      <c r="J20" s="6"/>
    </row>
    <row r="21" spans="1:10" x14ac:dyDescent="0.25">
      <c r="A21" s="44"/>
      <c r="B21" s="44"/>
      <c r="C21" s="44"/>
      <c r="D21" s="44"/>
      <c r="E21" s="44"/>
      <c r="F21" s="44"/>
      <c r="G21" s="44"/>
      <c r="H21" s="44"/>
      <c r="I21" s="45"/>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row r="23" spans="1:10" x14ac:dyDescent="0.25">
      <c r="A23" s="46"/>
    </row>
    <row r="24" spans="1:10" x14ac:dyDescent="0.25">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92" t="str">
        <f>'Date initiale'!C3</f>
        <v>Universitatea de Arhitectură și Urbanism "Ion Mincu" București</v>
      </c>
      <c r="B1" s="292"/>
      <c r="C1" s="292"/>
    </row>
    <row r="2" spans="1:11" x14ac:dyDescent="0.25">
      <c r="A2" s="292" t="str">
        <f>'Date initiale'!B4&amp;" "&amp;'Date initiale'!C4</f>
        <v xml:space="preserve">Facultatea </v>
      </c>
      <c r="B2" s="292"/>
      <c r="C2" s="292"/>
    </row>
    <row r="3" spans="1:11" x14ac:dyDescent="0.25">
      <c r="A3" s="292" t="str">
        <f>'Date initiale'!B5&amp;" "&amp;'Date initiale'!C5</f>
        <v xml:space="preserve">Departamentul </v>
      </c>
      <c r="B3" s="292"/>
      <c r="C3" s="292"/>
    </row>
    <row r="4" spans="1:11" x14ac:dyDescent="0.25">
      <c r="A4" s="134" t="str">
        <f>'Date initiale'!C6&amp;", "&amp;'Date initiale'!C7</f>
        <v xml:space="preserve">[nume, prenume], </v>
      </c>
      <c r="B4" s="134"/>
      <c r="C4" s="134"/>
    </row>
    <row r="5" spans="1:11" s="206" customFormat="1" x14ac:dyDescent="0.25">
      <c r="A5" s="134"/>
      <c r="B5" s="134"/>
      <c r="C5" s="134"/>
    </row>
    <row r="6" spans="1:11" ht="15.75" x14ac:dyDescent="0.25">
      <c r="A6" s="430" t="s">
        <v>159</v>
      </c>
      <c r="B6" s="430"/>
      <c r="C6" s="430"/>
      <c r="D6" s="430"/>
      <c r="E6" s="430"/>
      <c r="F6" s="430"/>
      <c r="G6" s="430"/>
      <c r="H6" s="430"/>
      <c r="I6" s="430"/>
    </row>
    <row r="7" spans="1:11" ht="15.75" x14ac:dyDescent="0.25">
      <c r="A7" s="433" t="str">
        <f>'Descriere indicatori'!A11&amp;". "&amp;'Descriere indicatori'!B11</f>
        <v xml:space="preserve">I8. Studii in extenso apărute în volume colective publicate la edituri de prestigiu internaţional* </v>
      </c>
      <c r="B7" s="433"/>
      <c r="C7" s="433"/>
      <c r="D7" s="433"/>
      <c r="E7" s="433"/>
      <c r="F7" s="433"/>
      <c r="G7" s="433"/>
      <c r="H7" s="433"/>
      <c r="I7" s="433"/>
    </row>
    <row r="8" spans="1:11" ht="15.75" thickBot="1" x14ac:dyDescent="0.3">
      <c r="A8" s="190"/>
      <c r="B8" s="190"/>
      <c r="C8" s="190"/>
      <c r="D8" s="190"/>
      <c r="E8" s="190"/>
      <c r="F8" s="190"/>
      <c r="G8" s="190"/>
      <c r="H8" s="190"/>
      <c r="I8" s="190"/>
    </row>
    <row r="9" spans="1:11" ht="30.75" thickBot="1" x14ac:dyDescent="0.3">
      <c r="A9" s="173" t="s">
        <v>80</v>
      </c>
      <c r="B9" s="174" t="s">
        <v>115</v>
      </c>
      <c r="C9" s="174" t="s">
        <v>78</v>
      </c>
      <c r="D9" s="174" t="s">
        <v>82</v>
      </c>
      <c r="E9" s="174" t="s">
        <v>110</v>
      </c>
      <c r="F9" s="175" t="s">
        <v>119</v>
      </c>
      <c r="G9" s="174" t="s">
        <v>83</v>
      </c>
      <c r="H9" s="174" t="s">
        <v>160</v>
      </c>
      <c r="I9" s="176" t="s">
        <v>122</v>
      </c>
      <c r="K9" s="298" t="s">
        <v>157</v>
      </c>
    </row>
    <row r="10" spans="1:11" x14ac:dyDescent="0.25">
      <c r="A10" s="119">
        <v>1</v>
      </c>
      <c r="B10" s="120"/>
      <c r="C10" s="120"/>
      <c r="D10" s="120"/>
      <c r="E10" s="121"/>
      <c r="F10" s="122"/>
      <c r="G10" s="122"/>
      <c r="H10" s="122"/>
      <c r="I10" s="361"/>
      <c r="K10" s="299">
        <v>10</v>
      </c>
    </row>
    <row r="11" spans="1:11" x14ac:dyDescent="0.25">
      <c r="A11" s="185">
        <f>A10+1</f>
        <v>2</v>
      </c>
      <c r="B11" s="183"/>
      <c r="C11" s="125"/>
      <c r="D11" s="183"/>
      <c r="E11" s="126"/>
      <c r="F11" s="127"/>
      <c r="G11" s="127"/>
      <c r="H11" s="127"/>
      <c r="I11" s="356"/>
      <c r="K11" s="58"/>
    </row>
    <row r="12" spans="1:11" x14ac:dyDescent="0.25">
      <c r="A12" s="185">
        <f t="shared" ref="A12:A18" si="0">A11+1</f>
        <v>3</v>
      </c>
      <c r="B12" s="125"/>
      <c r="C12" s="125"/>
      <c r="D12" s="125"/>
      <c r="E12" s="126"/>
      <c r="F12" s="127"/>
      <c r="G12" s="127"/>
      <c r="H12" s="127"/>
      <c r="I12" s="356"/>
    </row>
    <row r="13" spans="1:11" x14ac:dyDescent="0.25">
      <c r="A13" s="185">
        <f t="shared" si="0"/>
        <v>4</v>
      </c>
      <c r="B13" s="125"/>
      <c r="C13" s="125"/>
      <c r="D13" s="125"/>
      <c r="E13" s="126"/>
      <c r="F13" s="127"/>
      <c r="G13" s="127"/>
      <c r="H13" s="127"/>
      <c r="I13" s="356"/>
    </row>
    <row r="14" spans="1:11" x14ac:dyDescent="0.25">
      <c r="A14" s="185">
        <f t="shared" si="0"/>
        <v>5</v>
      </c>
      <c r="B14" s="125"/>
      <c r="C14" s="125"/>
      <c r="D14" s="125"/>
      <c r="E14" s="126"/>
      <c r="F14" s="127"/>
      <c r="G14" s="127"/>
      <c r="H14" s="127"/>
      <c r="I14" s="356"/>
    </row>
    <row r="15" spans="1:11" x14ac:dyDescent="0.25">
      <c r="A15" s="185">
        <f t="shared" si="0"/>
        <v>6</v>
      </c>
      <c r="B15" s="125"/>
      <c r="C15" s="125"/>
      <c r="D15" s="125"/>
      <c r="E15" s="126"/>
      <c r="F15" s="127"/>
      <c r="G15" s="127"/>
      <c r="H15" s="127"/>
      <c r="I15" s="356"/>
    </row>
    <row r="16" spans="1:11" x14ac:dyDescent="0.25">
      <c r="A16" s="185">
        <f t="shared" si="0"/>
        <v>7</v>
      </c>
      <c r="B16" s="125"/>
      <c r="C16" s="125"/>
      <c r="D16" s="125"/>
      <c r="E16" s="126"/>
      <c r="F16" s="127"/>
      <c r="G16" s="127"/>
      <c r="H16" s="127"/>
      <c r="I16" s="356"/>
    </row>
    <row r="17" spans="1:10" x14ac:dyDescent="0.25">
      <c r="A17" s="185">
        <f t="shared" si="0"/>
        <v>8</v>
      </c>
      <c r="B17" s="125"/>
      <c r="C17" s="125"/>
      <c r="D17" s="125"/>
      <c r="E17" s="126"/>
      <c r="F17" s="127"/>
      <c r="G17" s="127"/>
      <c r="H17" s="127"/>
      <c r="I17" s="356"/>
    </row>
    <row r="18" spans="1:10" x14ac:dyDescent="0.25">
      <c r="A18" s="185">
        <f t="shared" si="0"/>
        <v>9</v>
      </c>
      <c r="B18" s="125"/>
      <c r="C18" s="125"/>
      <c r="D18" s="125"/>
      <c r="E18" s="126"/>
      <c r="F18" s="127"/>
      <c r="G18" s="127"/>
      <c r="H18" s="127"/>
      <c r="I18" s="356"/>
    </row>
    <row r="19" spans="1:10" ht="15.75" thickBot="1" x14ac:dyDescent="0.3">
      <c r="A19" s="136">
        <f>A18+1</f>
        <v>10</v>
      </c>
      <c r="B19" s="130"/>
      <c r="C19" s="130"/>
      <c r="D19" s="130"/>
      <c r="E19" s="131"/>
      <c r="F19" s="132"/>
      <c r="G19" s="132"/>
      <c r="H19" s="132"/>
      <c r="I19" s="357"/>
    </row>
    <row r="20" spans="1:10" ht="16.5" thickBot="1" x14ac:dyDescent="0.3">
      <c r="A20" s="403"/>
      <c r="B20" s="134"/>
      <c r="C20" s="134"/>
      <c r="D20" s="134"/>
      <c r="E20" s="134"/>
      <c r="F20" s="134"/>
      <c r="G20" s="134"/>
      <c r="H20" s="137" t="str">
        <f>"Total "&amp;LEFT(A7,2)</f>
        <v>Total I8</v>
      </c>
      <c r="I20" s="138">
        <f>SUM(I10:I19)</f>
        <v>0</v>
      </c>
      <c r="J20" s="6"/>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B6" sqref="B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206" customWidth="1"/>
    <col min="8" max="8" width="10" customWidth="1"/>
    <col min="9" max="10" width="9.7109375" customWidth="1"/>
  </cols>
  <sheetData>
    <row r="1" spans="1:11" x14ac:dyDescent="0.25">
      <c r="A1" s="292" t="str">
        <f>'Date initiale'!C3</f>
        <v>Universitatea de Arhitectură și Urbanism "Ion Mincu" București</v>
      </c>
      <c r="B1" s="292"/>
      <c r="C1" s="292"/>
    </row>
    <row r="2" spans="1:11" x14ac:dyDescent="0.25">
      <c r="A2" s="292" t="str">
        <f>'Date initiale'!B4&amp;" "&amp;'Date initiale'!C4</f>
        <v xml:space="preserve">Facultatea </v>
      </c>
      <c r="B2" s="292"/>
      <c r="C2" s="292"/>
    </row>
    <row r="3" spans="1:11" x14ac:dyDescent="0.25">
      <c r="A3" s="292" t="str">
        <f>'Date initiale'!B5&amp;" "&amp;'Date initiale'!C5</f>
        <v xml:space="preserve">Departamentul </v>
      </c>
      <c r="B3" s="292"/>
      <c r="C3" s="292"/>
    </row>
    <row r="4" spans="1:11" x14ac:dyDescent="0.25">
      <c r="A4" s="134" t="str">
        <f>'Date initiale'!C6&amp;", "&amp;'Date initiale'!C7</f>
        <v xml:space="preserve">[nume, prenume], </v>
      </c>
      <c r="B4" s="134"/>
      <c r="C4" s="134"/>
    </row>
    <row r="5" spans="1:11" s="206" customFormat="1" x14ac:dyDescent="0.25">
      <c r="A5" s="134"/>
      <c r="B5" s="134"/>
      <c r="C5" s="134"/>
    </row>
    <row r="6" spans="1:11" ht="15.75" x14ac:dyDescent="0.25">
      <c r="A6" s="430" t="s">
        <v>159</v>
      </c>
      <c r="B6" s="430"/>
      <c r="C6" s="430"/>
      <c r="D6" s="430"/>
      <c r="E6" s="430"/>
      <c r="F6" s="430"/>
      <c r="G6" s="430"/>
      <c r="H6" s="430"/>
      <c r="I6" s="430"/>
    </row>
    <row r="7" spans="1:11" ht="15.75" customHeight="1" x14ac:dyDescent="0.25">
      <c r="A7" s="433" t="str">
        <f>'Descriere indicatori'!A12&amp;". "&amp;'Descriere indicatori'!B12</f>
        <v xml:space="preserve">I9. Studii in extenso apărute în volume colective publicate la edituri de prestigiu naţional* </v>
      </c>
      <c r="B7" s="433"/>
      <c r="C7" s="433"/>
      <c r="D7" s="433"/>
      <c r="E7" s="433"/>
      <c r="F7" s="433"/>
      <c r="G7" s="433"/>
      <c r="H7" s="433"/>
      <c r="I7" s="433"/>
      <c r="J7" s="207"/>
    </row>
    <row r="8" spans="1:11" ht="16.5" thickBot="1" x14ac:dyDescent="0.3">
      <c r="A8" s="205"/>
      <c r="B8" s="205"/>
      <c r="C8" s="205"/>
      <c r="D8" s="205"/>
      <c r="E8" s="205"/>
      <c r="F8" s="205"/>
      <c r="G8" s="190"/>
      <c r="H8" s="205"/>
      <c r="I8" s="205"/>
      <c r="J8" s="205"/>
    </row>
    <row r="9" spans="1:11" ht="30.75" thickBot="1" x14ac:dyDescent="0.3">
      <c r="A9" s="173" t="s">
        <v>80</v>
      </c>
      <c r="B9" s="174" t="s">
        <v>115</v>
      </c>
      <c r="C9" s="174" t="s">
        <v>81</v>
      </c>
      <c r="D9" s="174" t="s">
        <v>82</v>
      </c>
      <c r="E9" s="174" t="s">
        <v>110</v>
      </c>
      <c r="F9" s="175" t="s">
        <v>119</v>
      </c>
      <c r="G9" s="174" t="s">
        <v>83</v>
      </c>
      <c r="H9" s="174" t="s">
        <v>160</v>
      </c>
      <c r="I9" s="176" t="s">
        <v>122</v>
      </c>
      <c r="K9" s="298" t="s">
        <v>157</v>
      </c>
    </row>
    <row r="10" spans="1:11" x14ac:dyDescent="0.25">
      <c r="A10" s="208">
        <v>1</v>
      </c>
      <c r="B10" s="198"/>
      <c r="C10" s="198"/>
      <c r="D10" s="198"/>
      <c r="E10" s="162"/>
      <c r="F10" s="163"/>
      <c r="G10" s="122"/>
      <c r="H10" s="163"/>
      <c r="I10" s="361"/>
      <c r="K10" s="299">
        <v>7</v>
      </c>
    </row>
    <row r="11" spans="1:11" x14ac:dyDescent="0.25">
      <c r="A11" s="209">
        <f>A10+1</f>
        <v>2</v>
      </c>
      <c r="B11" s="183"/>
      <c r="C11" s="183"/>
      <c r="D11" s="183"/>
      <c r="E11" s="200"/>
      <c r="F11" s="127"/>
      <c r="G11" s="127"/>
      <c r="H11" s="127"/>
      <c r="I11" s="356"/>
      <c r="K11" s="58"/>
    </row>
    <row r="12" spans="1:11" x14ac:dyDescent="0.25">
      <c r="A12" s="209">
        <f t="shared" ref="A12:A19" si="0">A11+1</f>
        <v>3</v>
      </c>
      <c r="B12" s="183"/>
      <c r="C12" s="125"/>
      <c r="D12" s="183"/>
      <c r="E12" s="200"/>
      <c r="F12" s="127"/>
      <c r="G12" s="127"/>
      <c r="H12" s="127"/>
      <c r="I12" s="356"/>
    </row>
    <row r="13" spans="1:11" x14ac:dyDescent="0.25">
      <c r="A13" s="209">
        <f t="shared" si="0"/>
        <v>4</v>
      </c>
      <c r="B13" s="183"/>
      <c r="C13" s="125"/>
      <c r="D13" s="183"/>
      <c r="E13" s="200"/>
      <c r="F13" s="127"/>
      <c r="G13" s="127"/>
      <c r="H13" s="127"/>
      <c r="I13" s="356"/>
    </row>
    <row r="14" spans="1:11" x14ac:dyDescent="0.25">
      <c r="A14" s="209">
        <f t="shared" si="0"/>
        <v>5</v>
      </c>
      <c r="B14" s="210"/>
      <c r="C14" s="210"/>
      <c r="D14" s="210"/>
      <c r="E14" s="210"/>
      <c r="F14" s="210"/>
      <c r="G14" s="127"/>
      <c r="H14" s="210"/>
      <c r="I14" s="368"/>
    </row>
    <row r="15" spans="1:11" x14ac:dyDescent="0.25">
      <c r="A15" s="209">
        <f t="shared" si="0"/>
        <v>6</v>
      </c>
      <c r="B15" s="210"/>
      <c r="C15" s="210"/>
      <c r="D15" s="210"/>
      <c r="E15" s="210"/>
      <c r="F15" s="210"/>
      <c r="G15" s="127"/>
      <c r="H15" s="210"/>
      <c r="I15" s="368"/>
    </row>
    <row r="16" spans="1:11" x14ac:dyDescent="0.25">
      <c r="A16" s="209">
        <f t="shared" si="0"/>
        <v>7</v>
      </c>
      <c r="B16" s="210"/>
      <c r="C16" s="210"/>
      <c r="D16" s="210"/>
      <c r="E16" s="210"/>
      <c r="F16" s="210"/>
      <c r="G16" s="127"/>
      <c r="H16" s="210"/>
      <c r="I16" s="368"/>
    </row>
    <row r="17" spans="1:10" x14ac:dyDescent="0.25">
      <c r="A17" s="209">
        <f t="shared" si="0"/>
        <v>8</v>
      </c>
      <c r="B17" s="210"/>
      <c r="C17" s="210"/>
      <c r="D17" s="210"/>
      <c r="E17" s="210"/>
      <c r="F17" s="210"/>
      <c r="G17" s="127"/>
      <c r="H17" s="210"/>
      <c r="I17" s="368"/>
    </row>
    <row r="18" spans="1:10" x14ac:dyDescent="0.25">
      <c r="A18" s="209">
        <f t="shared" si="0"/>
        <v>9</v>
      </c>
      <c r="B18" s="210"/>
      <c r="C18" s="210"/>
      <c r="D18" s="210"/>
      <c r="E18" s="210"/>
      <c r="F18" s="210"/>
      <c r="G18" s="127"/>
      <c r="H18" s="210"/>
      <c r="I18" s="368"/>
    </row>
    <row r="19" spans="1:10" ht="15.75" thickBot="1" x14ac:dyDescent="0.3">
      <c r="A19" s="168">
        <f t="shared" si="0"/>
        <v>10</v>
      </c>
      <c r="B19" s="211"/>
      <c r="C19" s="211"/>
      <c r="D19" s="211"/>
      <c r="E19" s="211"/>
      <c r="F19" s="211"/>
      <c r="G19" s="132"/>
      <c r="H19" s="211"/>
      <c r="I19" s="369"/>
    </row>
    <row r="20" spans="1:10" s="206" customFormat="1" ht="16.5" thickBot="1" x14ac:dyDescent="0.3">
      <c r="A20" s="403"/>
      <c r="B20" s="134"/>
      <c r="C20" s="134"/>
      <c r="D20" s="134"/>
      <c r="E20" s="134"/>
      <c r="F20" s="134"/>
      <c r="G20" s="134"/>
      <c r="H20" s="137" t="str">
        <f>"Total "&amp;LEFT(A7,2)</f>
        <v>Total I9</v>
      </c>
      <c r="I20" s="138">
        <f>SUM(I10:I19)</f>
        <v>0</v>
      </c>
      <c r="J20" s="6"/>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5"/>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92" t="str">
        <f>'Date initiale'!C3</f>
        <v>Universitatea de Arhitectură și Urbanism "Ion Mincu" București</v>
      </c>
      <c r="B1" s="292"/>
      <c r="C1" s="292"/>
    </row>
    <row r="2" spans="1:11" x14ac:dyDescent="0.25">
      <c r="A2" s="292" t="str">
        <f>'Date initiale'!B4&amp;" "&amp;'Date initiale'!C4</f>
        <v xml:space="preserve">Facultatea </v>
      </c>
      <c r="B2" s="292"/>
      <c r="C2" s="292"/>
    </row>
    <row r="3" spans="1:11" x14ac:dyDescent="0.25">
      <c r="A3" s="292" t="str">
        <f>'Date initiale'!B5&amp;" "&amp;'Date initiale'!C5</f>
        <v xml:space="preserve">Departamentul </v>
      </c>
      <c r="B3" s="292"/>
      <c r="C3" s="292"/>
    </row>
    <row r="4" spans="1:11" x14ac:dyDescent="0.25">
      <c r="A4" s="134" t="str">
        <f>'Date initiale'!C6&amp;", "&amp;'Date initiale'!C7</f>
        <v xml:space="preserve">[nume, prenume], </v>
      </c>
      <c r="B4" s="134"/>
      <c r="C4" s="134"/>
    </row>
    <row r="5" spans="1:11" s="206" customFormat="1" x14ac:dyDescent="0.25">
      <c r="A5" s="134"/>
      <c r="B5" s="134"/>
      <c r="C5" s="134"/>
    </row>
    <row r="6" spans="1:11" ht="15.75" x14ac:dyDescent="0.25">
      <c r="A6" s="430" t="s">
        <v>159</v>
      </c>
      <c r="B6" s="430"/>
      <c r="C6" s="430"/>
      <c r="D6" s="430"/>
      <c r="E6" s="430"/>
      <c r="F6" s="430"/>
      <c r="G6" s="430"/>
      <c r="H6" s="430"/>
      <c r="I6" s="430"/>
    </row>
    <row r="7" spans="1:11" ht="39" customHeight="1" x14ac:dyDescent="0.25">
      <c r="A7" s="433" t="str">
        <f>'Descriere indicatori'!A13&amp;". "&amp;'Descriere indicatori'!B13</f>
        <v xml:space="preserve">I10. Studii in extenso apărute în volume colective publicate la edituri recunoscute în domeniu*, precum şi studiile aferente proiectelor* </v>
      </c>
      <c r="B7" s="433"/>
      <c r="C7" s="433"/>
      <c r="D7" s="433"/>
      <c r="E7" s="433"/>
      <c r="F7" s="433"/>
      <c r="G7" s="433"/>
      <c r="H7" s="433"/>
      <c r="I7" s="433"/>
    </row>
    <row r="8" spans="1:11" s="206" customFormat="1" ht="17.25" customHeight="1" thickBot="1" x14ac:dyDescent="0.3">
      <c r="A8" s="39"/>
      <c r="B8" s="205"/>
      <c r="C8" s="205"/>
      <c r="D8" s="205"/>
      <c r="E8" s="205"/>
      <c r="F8" s="205"/>
      <c r="G8" s="205"/>
      <c r="H8" s="205"/>
      <c r="I8" s="205"/>
    </row>
    <row r="9" spans="1:11" ht="30.75" thickBot="1" x14ac:dyDescent="0.3">
      <c r="A9" s="173" t="s">
        <v>80</v>
      </c>
      <c r="B9" s="174" t="s">
        <v>115</v>
      </c>
      <c r="C9" s="174" t="s">
        <v>81</v>
      </c>
      <c r="D9" s="174" t="s">
        <v>82</v>
      </c>
      <c r="E9" s="174" t="s">
        <v>110</v>
      </c>
      <c r="F9" s="175" t="s">
        <v>119</v>
      </c>
      <c r="G9" s="174" t="s">
        <v>83</v>
      </c>
      <c r="H9" s="174" t="s">
        <v>160</v>
      </c>
      <c r="I9" s="176" t="s">
        <v>122</v>
      </c>
      <c r="K9" s="298" t="s">
        <v>157</v>
      </c>
    </row>
    <row r="10" spans="1:11" ht="15.75" x14ac:dyDescent="0.25">
      <c r="A10" s="208">
        <v>1</v>
      </c>
      <c r="B10" s="121"/>
      <c r="C10" s="162"/>
      <c r="D10" s="267"/>
      <c r="E10" s="268"/>
      <c r="F10" s="162"/>
      <c r="G10" s="162"/>
      <c r="H10" s="162"/>
      <c r="I10" s="370"/>
      <c r="J10" s="220"/>
      <c r="K10" s="299" t="s">
        <v>211</v>
      </c>
    </row>
    <row r="11" spans="1:11" ht="15.75" x14ac:dyDescent="0.25">
      <c r="A11" s="269">
        <f>A10+1</f>
        <v>2</v>
      </c>
      <c r="B11" s="159"/>
      <c r="C11" s="184"/>
      <c r="D11" s="126"/>
      <c r="E11" s="200"/>
      <c r="F11" s="184"/>
      <c r="G11" s="184"/>
      <c r="H11" s="184"/>
      <c r="I11" s="362"/>
      <c r="J11" s="220"/>
      <c r="K11" s="58"/>
    </row>
    <row r="12" spans="1:11" x14ac:dyDescent="0.25">
      <c r="A12" s="269">
        <f t="shared" ref="A12:A19" si="0">A11+1</f>
        <v>3</v>
      </c>
      <c r="B12" s="159"/>
      <c r="C12" s="159"/>
      <c r="D12" s="159"/>
      <c r="E12" s="42"/>
      <c r="F12" s="127"/>
      <c r="G12" s="127"/>
      <c r="H12" s="127"/>
      <c r="I12" s="356"/>
    </row>
    <row r="13" spans="1:11" x14ac:dyDescent="0.25">
      <c r="A13" s="269">
        <f t="shared" si="0"/>
        <v>4</v>
      </c>
      <c r="B13" s="126"/>
      <c r="C13" s="126"/>
      <c r="D13" s="159"/>
      <c r="E13" s="42"/>
      <c r="F13" s="127"/>
      <c r="G13" s="127"/>
      <c r="H13" s="127"/>
      <c r="I13" s="356"/>
    </row>
    <row r="14" spans="1:11" x14ac:dyDescent="0.25">
      <c r="A14" s="269">
        <f t="shared" si="0"/>
        <v>5</v>
      </c>
      <c r="B14" s="159"/>
      <c r="C14" s="126"/>
      <c r="D14" s="126"/>
      <c r="E14" s="200"/>
      <c r="F14" s="127"/>
      <c r="G14" s="127"/>
      <c r="H14" s="127"/>
      <c r="I14" s="356"/>
    </row>
    <row r="15" spans="1:11" x14ac:dyDescent="0.25">
      <c r="A15" s="269">
        <f t="shared" si="0"/>
        <v>6</v>
      </c>
      <c r="B15" s="183"/>
      <c r="C15" s="183"/>
      <c r="D15" s="183"/>
      <c r="E15" s="200"/>
      <c r="F15" s="127"/>
      <c r="G15" s="127"/>
      <c r="H15" s="127"/>
      <c r="I15" s="356"/>
    </row>
    <row r="16" spans="1:11" x14ac:dyDescent="0.25">
      <c r="A16" s="269">
        <f t="shared" si="0"/>
        <v>7</v>
      </c>
      <c r="B16" s="183"/>
      <c r="C16" s="125"/>
      <c r="D16" s="183"/>
      <c r="E16" s="200"/>
      <c r="F16" s="127"/>
      <c r="G16" s="127"/>
      <c r="H16" s="127"/>
      <c r="I16" s="356"/>
    </row>
    <row r="17" spans="1:9" x14ac:dyDescent="0.25">
      <c r="A17" s="269">
        <f t="shared" si="0"/>
        <v>8</v>
      </c>
      <c r="B17" s="183"/>
      <c r="C17" s="125"/>
      <c r="D17" s="183"/>
      <c r="E17" s="200"/>
      <c r="F17" s="127"/>
      <c r="G17" s="127"/>
      <c r="H17" s="127"/>
      <c r="I17" s="356"/>
    </row>
    <row r="18" spans="1:9" x14ac:dyDescent="0.25">
      <c r="A18" s="269">
        <f t="shared" si="0"/>
        <v>9</v>
      </c>
      <c r="B18" s="200"/>
      <c r="C18" s="42"/>
      <c r="D18" s="42"/>
      <c r="E18" s="42"/>
      <c r="F18" s="127"/>
      <c r="G18" s="127"/>
      <c r="H18" s="127"/>
      <c r="I18" s="356"/>
    </row>
    <row r="19" spans="1:9" ht="15.75" thickBot="1" x14ac:dyDescent="0.3">
      <c r="A19" s="270">
        <f t="shared" si="0"/>
        <v>10</v>
      </c>
      <c r="B19" s="169"/>
      <c r="C19" s="131"/>
      <c r="D19" s="131"/>
      <c r="E19" s="203"/>
      <c r="F19" s="132"/>
      <c r="G19" s="132"/>
      <c r="H19" s="132"/>
      <c r="I19" s="357"/>
    </row>
    <row r="20" spans="1:9" ht="15.75" thickBot="1" x14ac:dyDescent="0.3">
      <c r="A20" s="403"/>
      <c r="B20" s="271"/>
      <c r="C20" s="167"/>
      <c r="D20" s="204"/>
      <c r="E20" s="204"/>
      <c r="F20" s="204"/>
      <c r="G20" s="204"/>
      <c r="H20" s="137" t="str">
        <f>"Total "&amp;LEFT(A7,3)</f>
        <v>Total I10</v>
      </c>
      <c r="I20" s="272">
        <f>SUM(I10:I19)</f>
        <v>0</v>
      </c>
    </row>
    <row r="21" spans="1:9" x14ac:dyDescent="0.25">
      <c r="A21" s="22"/>
      <c r="B21" s="16"/>
      <c r="C21" s="18"/>
      <c r="D21" s="22"/>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row r="23" spans="1:9" x14ac:dyDescent="0.25">
      <c r="A23" s="22"/>
      <c r="B23" s="18"/>
      <c r="C23" s="18"/>
      <c r="D23" s="22"/>
    </row>
    <row r="24" spans="1:9" x14ac:dyDescent="0.25">
      <c r="A24" s="22"/>
      <c r="B24" s="18"/>
      <c r="C24" s="18"/>
      <c r="D24" s="22"/>
    </row>
    <row r="25" spans="1:9" x14ac:dyDescent="0.25">
      <c r="A25" s="22"/>
      <c r="B25" s="18"/>
      <c r="C25" s="1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6"/>
  <sheetViews>
    <sheetView workbookViewId="0">
      <selection activeCell="H9" sqref="H9"/>
    </sheetView>
  </sheetViews>
  <sheetFormatPr defaultRowHeight="15" x14ac:dyDescent="0.2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1" x14ac:dyDescent="0.25">
      <c r="A1" s="292" t="str">
        <f>'Date initiale'!C3</f>
        <v>Universitatea de Arhitectură și Urbanism "Ion Mincu" București</v>
      </c>
      <c r="B1" s="292"/>
      <c r="C1" s="292"/>
    </row>
    <row r="2" spans="1:11" x14ac:dyDescent="0.25">
      <c r="A2" s="292" t="str">
        <f>'Date initiale'!B4&amp;" "&amp;'Date initiale'!C4</f>
        <v xml:space="preserve">Facultatea </v>
      </c>
      <c r="B2" s="292"/>
      <c r="C2" s="292"/>
    </row>
    <row r="3" spans="1:11" x14ac:dyDescent="0.25">
      <c r="A3" s="292" t="str">
        <f>'Date initiale'!B5&amp;" "&amp;'Date initiale'!C5</f>
        <v xml:space="preserve">Departamentul </v>
      </c>
      <c r="B3" s="292"/>
      <c r="C3" s="292"/>
    </row>
    <row r="4" spans="1:11" x14ac:dyDescent="0.25">
      <c r="A4" s="134" t="str">
        <f>'Date initiale'!C6&amp;", "&amp;'Date initiale'!C7</f>
        <v xml:space="preserve">[nume, prenume], </v>
      </c>
      <c r="B4" s="134"/>
      <c r="C4" s="134"/>
    </row>
    <row r="5" spans="1:11" s="206" customFormat="1" x14ac:dyDescent="0.25">
      <c r="A5" s="134"/>
      <c r="B5" s="134"/>
      <c r="C5" s="134"/>
    </row>
    <row r="6" spans="1:11" ht="15.75" x14ac:dyDescent="0.25">
      <c r="A6" s="430" t="s">
        <v>159</v>
      </c>
      <c r="B6" s="430"/>
      <c r="C6" s="430"/>
      <c r="D6" s="430"/>
      <c r="E6" s="430"/>
      <c r="F6" s="430"/>
      <c r="G6" s="430"/>
      <c r="H6" s="430"/>
      <c r="I6" s="430"/>
      <c r="J6" s="40"/>
    </row>
    <row r="7" spans="1:11" ht="39" customHeight="1" x14ac:dyDescent="0.25">
      <c r="A7" s="433"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33"/>
      <c r="C7" s="433"/>
      <c r="D7" s="433"/>
      <c r="E7" s="433"/>
      <c r="F7" s="433"/>
      <c r="G7" s="433"/>
      <c r="H7" s="433"/>
      <c r="I7" s="433"/>
      <c r="J7" s="39"/>
    </row>
    <row r="8" spans="1:11" ht="19.5" customHeight="1" thickBot="1" x14ac:dyDescent="0.3">
      <c r="A8" s="64"/>
      <c r="B8" s="64"/>
      <c r="C8" s="64"/>
      <c r="D8" s="64"/>
      <c r="E8" s="64"/>
      <c r="F8" s="64"/>
      <c r="G8" s="64"/>
      <c r="H8" s="64"/>
      <c r="I8" s="64"/>
      <c r="J8" s="39"/>
    </row>
    <row r="9" spans="1:11" ht="63" customHeight="1" thickBot="1" x14ac:dyDescent="0.3">
      <c r="A9" s="258" t="s">
        <v>80</v>
      </c>
      <c r="B9" s="259" t="s">
        <v>115</v>
      </c>
      <c r="C9" s="260" t="s">
        <v>78</v>
      </c>
      <c r="D9" s="260" t="s">
        <v>183</v>
      </c>
      <c r="E9" s="259" t="s">
        <v>119</v>
      </c>
      <c r="F9" s="260" t="s">
        <v>79</v>
      </c>
      <c r="G9" s="260" t="s">
        <v>109</v>
      </c>
      <c r="H9" s="260" t="s">
        <v>268</v>
      </c>
      <c r="I9" s="266" t="s">
        <v>196</v>
      </c>
      <c r="J9" s="2"/>
      <c r="K9" s="298" t="s">
        <v>157</v>
      </c>
    </row>
    <row r="10" spans="1:11" ht="15.75" x14ac:dyDescent="0.25">
      <c r="A10" s="67">
        <v>1</v>
      </c>
      <c r="B10" s="31"/>
      <c r="C10" s="53"/>
      <c r="D10" s="53"/>
      <c r="E10" s="65"/>
      <c r="F10" s="66"/>
      <c r="G10" s="31"/>
      <c r="H10" s="31"/>
      <c r="I10" s="371"/>
      <c r="K10" s="299" t="s">
        <v>212</v>
      </c>
    </row>
    <row r="11" spans="1:11" ht="15.75" x14ac:dyDescent="0.25">
      <c r="A11" s="68">
        <f>A10+1</f>
        <v>2</v>
      </c>
      <c r="B11" s="21"/>
      <c r="C11" s="21"/>
      <c r="D11" s="21"/>
      <c r="E11" s="20"/>
      <c r="F11" s="29"/>
      <c r="G11" s="21"/>
      <c r="H11" s="20"/>
      <c r="I11" s="372"/>
      <c r="K11" s="58"/>
    </row>
    <row r="12" spans="1:11" ht="15.75" x14ac:dyDescent="0.25">
      <c r="A12" s="68">
        <f t="shared" ref="A12:A19" si="0">A11+1</f>
        <v>3</v>
      </c>
      <c r="B12" s="21"/>
      <c r="C12" s="21"/>
      <c r="D12" s="21"/>
      <c r="E12" s="20"/>
      <c r="F12" s="24"/>
      <c r="G12" s="21"/>
      <c r="H12" s="20"/>
      <c r="I12" s="372"/>
    </row>
    <row r="13" spans="1:11" ht="15.75" x14ac:dyDescent="0.25">
      <c r="A13" s="68">
        <f t="shared" si="0"/>
        <v>4</v>
      </c>
      <c r="B13" s="21"/>
      <c r="C13" s="21"/>
      <c r="D13" s="21"/>
      <c r="E13" s="21"/>
      <c r="F13" s="24"/>
      <c r="G13" s="21"/>
      <c r="H13" s="21"/>
      <c r="I13" s="372"/>
    </row>
    <row r="14" spans="1:11" ht="15.75" x14ac:dyDescent="0.25">
      <c r="A14" s="68">
        <f t="shared" si="0"/>
        <v>5</v>
      </c>
      <c r="B14" s="21"/>
      <c r="C14" s="21"/>
      <c r="D14" s="21"/>
      <c r="E14" s="21"/>
      <c r="F14" s="21"/>
      <c r="G14" s="21"/>
      <c r="H14" s="21"/>
      <c r="I14" s="372"/>
    </row>
    <row r="15" spans="1:11" ht="15.75" x14ac:dyDescent="0.25">
      <c r="A15" s="68">
        <f t="shared" si="0"/>
        <v>6</v>
      </c>
      <c r="B15" s="20"/>
      <c r="C15" s="21"/>
      <c r="D15" s="21"/>
      <c r="E15" s="20"/>
      <c r="F15" s="20"/>
      <c r="G15" s="20"/>
      <c r="H15" s="20"/>
      <c r="I15" s="372"/>
    </row>
    <row r="16" spans="1:11" ht="15.75" x14ac:dyDescent="0.25">
      <c r="A16" s="68">
        <f t="shared" si="0"/>
        <v>7</v>
      </c>
      <c r="B16" s="20"/>
      <c r="C16" s="20"/>
      <c r="D16" s="21"/>
      <c r="E16" s="20"/>
      <c r="F16" s="20"/>
      <c r="G16" s="21"/>
      <c r="H16" s="20"/>
      <c r="I16" s="372"/>
    </row>
    <row r="17" spans="1:10" ht="15.75" x14ac:dyDescent="0.25">
      <c r="A17" s="68">
        <f t="shared" si="0"/>
        <v>8</v>
      </c>
      <c r="B17" s="21"/>
      <c r="C17" s="21"/>
      <c r="D17" s="21"/>
      <c r="E17" s="20"/>
      <c r="F17" s="20"/>
      <c r="G17" s="21"/>
      <c r="H17" s="20"/>
      <c r="I17" s="372"/>
    </row>
    <row r="18" spans="1:10" ht="15.75" x14ac:dyDescent="0.25">
      <c r="A18" s="68">
        <f t="shared" si="0"/>
        <v>9</v>
      </c>
      <c r="B18" s="21"/>
      <c r="C18" s="21"/>
      <c r="D18" s="21"/>
      <c r="E18" s="21"/>
      <c r="F18" s="29"/>
      <c r="G18" s="23"/>
      <c r="H18" s="21"/>
      <c r="I18" s="373"/>
      <c r="J18" s="25"/>
    </row>
    <row r="19" spans="1:10" ht="16.5" thickBot="1" x14ac:dyDescent="0.3">
      <c r="A19" s="69">
        <f t="shared" si="0"/>
        <v>10</v>
      </c>
      <c r="B19" s="52"/>
      <c r="C19" s="70"/>
      <c r="D19" s="52"/>
      <c r="E19" s="52"/>
      <c r="F19" s="70"/>
      <c r="G19" s="70"/>
      <c r="H19" s="70"/>
      <c r="I19" s="374"/>
    </row>
    <row r="20" spans="1:10" ht="16.5" thickBot="1" x14ac:dyDescent="0.3">
      <c r="A20" s="402"/>
      <c r="C20" s="22"/>
      <c r="D20" s="27"/>
      <c r="E20" s="18"/>
      <c r="H20" s="137" t="str">
        <f>"Total "&amp;LEFT(A7,4)</f>
        <v>Total I11a</v>
      </c>
      <c r="I20" s="191">
        <f>SUM(I10:I19)</f>
        <v>0</v>
      </c>
    </row>
    <row r="21" spans="1:10" ht="15.75" x14ac:dyDescent="0.25">
      <c r="A21" s="56"/>
      <c r="C21" s="22"/>
      <c r="D21" s="28"/>
      <c r="E21" s="18"/>
    </row>
    <row r="22" spans="1:10" x14ac:dyDescent="0.25">
      <c r="C22" s="22"/>
      <c r="D22" s="28"/>
      <c r="E22" s="18"/>
      <c r="F22" s="22"/>
      <c r="G22" s="22"/>
    </row>
    <row r="23" spans="1:10" x14ac:dyDescent="0.25">
      <c r="C23" s="22"/>
      <c r="D23" s="27"/>
      <c r="E23" s="18"/>
      <c r="F23" s="22"/>
      <c r="G23" s="22"/>
    </row>
    <row r="24" spans="1:10" x14ac:dyDescent="0.25">
      <c r="C24" s="22"/>
      <c r="D24" s="27"/>
      <c r="E24" s="18"/>
      <c r="F24" s="22"/>
      <c r="G24" s="22"/>
    </row>
    <row r="25" spans="1:10" x14ac:dyDescent="0.25">
      <c r="C25" s="22"/>
      <c r="D25" s="27"/>
      <c r="E25" s="18"/>
      <c r="F25" s="22"/>
      <c r="G25" s="22"/>
    </row>
    <row r="26" spans="1:10" x14ac:dyDescent="0.25">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1"/>
  <sheetViews>
    <sheetView workbookViewId="0">
      <selection activeCell="A6" sqref="A6:H6"/>
    </sheetView>
  </sheetViews>
  <sheetFormatPr defaultRowHeight="15" x14ac:dyDescent="0.2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206" customWidth="1"/>
    <col min="8" max="8" width="9.7109375" customWidth="1"/>
  </cols>
  <sheetData>
    <row r="1" spans="1:10" ht="15.75" x14ac:dyDescent="0.25">
      <c r="A1" s="292" t="str">
        <f>'Date initiale'!C3</f>
        <v>Universitatea de Arhitectură și Urbanism "Ion Mincu" București</v>
      </c>
      <c r="B1" s="292"/>
      <c r="C1" s="292"/>
      <c r="D1" s="17"/>
    </row>
    <row r="2" spans="1:10" ht="15.75" x14ac:dyDescent="0.25">
      <c r="A2" s="292" t="str">
        <f>'Date initiale'!B4&amp;" "&amp;'Date initiale'!C4</f>
        <v xml:space="preserve">Facultatea </v>
      </c>
      <c r="B2" s="292"/>
      <c r="C2" s="292"/>
      <c r="D2" s="17"/>
    </row>
    <row r="3" spans="1:10" ht="15.75" x14ac:dyDescent="0.25">
      <c r="A3" s="292" t="str">
        <f>'Date initiale'!B5&amp;" "&amp;'Date initiale'!C5</f>
        <v xml:space="preserve">Departamentul </v>
      </c>
      <c r="B3" s="292"/>
      <c r="C3" s="292"/>
      <c r="D3" s="17"/>
    </row>
    <row r="4" spans="1:10" x14ac:dyDescent="0.25">
      <c r="A4" s="134" t="str">
        <f>'Date initiale'!C6&amp;", "&amp;'Date initiale'!C7</f>
        <v xml:space="preserve">[nume, prenume], </v>
      </c>
      <c r="B4" s="134"/>
      <c r="C4" s="134"/>
    </row>
    <row r="5" spans="1:10" s="206" customFormat="1" x14ac:dyDescent="0.25">
      <c r="A5" s="134"/>
      <c r="B5" s="134"/>
      <c r="C5" s="134"/>
    </row>
    <row r="6" spans="1:10" ht="15.75" x14ac:dyDescent="0.25">
      <c r="A6" s="430" t="s">
        <v>159</v>
      </c>
      <c r="B6" s="430"/>
      <c r="C6" s="430"/>
      <c r="D6" s="430"/>
      <c r="E6" s="430"/>
      <c r="F6" s="430"/>
      <c r="G6" s="430"/>
      <c r="H6" s="430"/>
      <c r="I6" s="40"/>
      <c r="J6" s="40"/>
    </row>
    <row r="7" spans="1:10" ht="39" customHeight="1" x14ac:dyDescent="0.25">
      <c r="A7" s="433"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33"/>
      <c r="C7" s="433"/>
      <c r="D7" s="433"/>
      <c r="E7" s="433"/>
      <c r="F7" s="433"/>
      <c r="G7" s="433"/>
      <c r="H7" s="433"/>
      <c r="I7" s="207"/>
      <c r="J7" s="207"/>
    </row>
    <row r="8" spans="1:10" ht="21.75" customHeight="1" thickBot="1" x14ac:dyDescent="0.3">
      <c r="A8" s="62"/>
      <c r="B8" s="62"/>
      <c r="C8" s="62"/>
      <c r="D8" s="62"/>
      <c r="E8" s="62"/>
      <c r="F8" s="62"/>
      <c r="G8" s="62"/>
      <c r="H8" s="62"/>
    </row>
    <row r="9" spans="1:10" ht="30.75" thickBot="1" x14ac:dyDescent="0.3">
      <c r="A9" s="173" t="s">
        <v>80</v>
      </c>
      <c r="B9" s="241" t="s">
        <v>115</v>
      </c>
      <c r="C9" s="241" t="s">
        <v>185</v>
      </c>
      <c r="D9" s="241" t="s">
        <v>186</v>
      </c>
      <c r="E9" s="241" t="s">
        <v>105</v>
      </c>
      <c r="F9" s="241" t="s">
        <v>106</v>
      </c>
      <c r="G9" s="261" t="s">
        <v>184</v>
      </c>
      <c r="H9" s="266" t="s">
        <v>196</v>
      </c>
      <c r="J9" s="298" t="s">
        <v>157</v>
      </c>
    </row>
    <row r="10" spans="1:10" x14ac:dyDescent="0.25">
      <c r="A10" s="221">
        <v>1</v>
      </c>
      <c r="B10" s="141"/>
      <c r="C10" s="222"/>
      <c r="D10" s="223"/>
      <c r="E10" s="224"/>
      <c r="F10" s="225"/>
      <c r="G10" s="226"/>
      <c r="H10" s="375"/>
      <c r="J10" s="299" t="s">
        <v>213</v>
      </c>
    </row>
    <row r="11" spans="1:10" x14ac:dyDescent="0.25">
      <c r="A11" s="227">
        <f>A10+1</f>
        <v>2</v>
      </c>
      <c r="B11" s="146"/>
      <c r="C11" s="146"/>
      <c r="D11" s="146"/>
      <c r="E11" s="146"/>
      <c r="F11" s="228"/>
      <c r="G11" s="229"/>
      <c r="H11" s="362"/>
    </row>
    <row r="12" spans="1:10" ht="15.75" x14ac:dyDescent="0.25">
      <c r="A12" s="227">
        <f t="shared" ref="A12:A19" si="0">A11+1</f>
        <v>3</v>
      </c>
      <c r="B12" s="231"/>
      <c r="C12" s="231"/>
      <c r="D12" s="231"/>
      <c r="E12" s="231"/>
      <c r="F12" s="232"/>
      <c r="G12" s="233"/>
      <c r="H12" s="376"/>
      <c r="I12" s="26"/>
    </row>
    <row r="13" spans="1:10" ht="15.75" x14ac:dyDescent="0.25">
      <c r="A13" s="227">
        <f t="shared" si="0"/>
        <v>4</v>
      </c>
      <c r="B13" s="146"/>
      <c r="C13" s="146"/>
      <c r="D13" s="146"/>
      <c r="E13" s="146"/>
      <c r="F13" s="228"/>
      <c r="G13" s="229"/>
      <c r="H13" s="362"/>
      <c r="I13" s="26"/>
    </row>
    <row r="14" spans="1:10" s="206" customFormat="1" x14ac:dyDescent="0.25">
      <c r="A14" s="227">
        <f t="shared" si="0"/>
        <v>5</v>
      </c>
      <c r="B14" s="146"/>
      <c r="C14" s="146"/>
      <c r="D14" s="146"/>
      <c r="E14" s="146"/>
      <c r="F14" s="228"/>
      <c r="G14" s="229"/>
      <c r="H14" s="362"/>
    </row>
    <row r="15" spans="1:10" s="206" customFormat="1" ht="15.75" x14ac:dyDescent="0.25">
      <c r="A15" s="227">
        <f t="shared" si="0"/>
        <v>6</v>
      </c>
      <c r="B15" s="146"/>
      <c r="C15" s="146"/>
      <c r="D15" s="146"/>
      <c r="E15" s="146"/>
      <c r="F15" s="228"/>
      <c r="G15" s="229"/>
      <c r="H15" s="362"/>
      <c r="I15" s="26"/>
    </row>
    <row r="16" spans="1:10" s="206" customFormat="1" x14ac:dyDescent="0.25">
      <c r="A16" s="227">
        <f t="shared" si="0"/>
        <v>7</v>
      </c>
      <c r="B16" s="146"/>
      <c r="C16" s="146"/>
      <c r="D16" s="146"/>
      <c r="E16" s="146"/>
      <c r="F16" s="228"/>
      <c r="G16" s="229"/>
      <c r="H16" s="362"/>
    </row>
    <row r="17" spans="1:9" s="206" customFormat="1" ht="15.75" x14ac:dyDescent="0.25">
      <c r="A17" s="227">
        <f t="shared" si="0"/>
        <v>8</v>
      </c>
      <c r="B17" s="231"/>
      <c r="C17" s="231"/>
      <c r="D17" s="231"/>
      <c r="E17" s="231"/>
      <c r="F17" s="232"/>
      <c r="G17" s="233"/>
      <c r="H17" s="376"/>
      <c r="I17" s="26"/>
    </row>
    <row r="18" spans="1:9" s="206" customFormat="1" ht="15.75" x14ac:dyDescent="0.25">
      <c r="A18" s="227">
        <f t="shared" si="0"/>
        <v>9</v>
      </c>
      <c r="B18" s="146"/>
      <c r="C18" s="146"/>
      <c r="D18" s="146"/>
      <c r="E18" s="146"/>
      <c r="F18" s="228"/>
      <c r="G18" s="229"/>
      <c r="H18" s="362"/>
      <c r="I18" s="26"/>
    </row>
    <row r="19" spans="1:9" ht="15.75" thickBot="1" x14ac:dyDescent="0.3">
      <c r="A19" s="234">
        <f t="shared" si="0"/>
        <v>10</v>
      </c>
      <c r="B19" s="153"/>
      <c r="C19" s="153"/>
      <c r="D19" s="153"/>
      <c r="E19" s="153"/>
      <c r="F19" s="235"/>
      <c r="G19" s="236"/>
      <c r="H19" s="377"/>
    </row>
    <row r="20" spans="1:9" ht="15.75" thickBot="1" x14ac:dyDescent="0.3">
      <c r="A20" s="401"/>
      <c r="B20" s="238"/>
      <c r="C20" s="238"/>
      <c r="D20" s="238"/>
      <c r="E20" s="238"/>
      <c r="F20" s="239"/>
      <c r="G20" s="177" t="str">
        <f>"Total "&amp;LEFT(A7,4)</f>
        <v>Total I11b</v>
      </c>
      <c r="H20" s="307">
        <f>SUM(H10:H19)</f>
        <v>0</v>
      </c>
    </row>
    <row r="21" spans="1:9" ht="15.75" x14ac:dyDescent="0.2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6"/>
  <sheetViews>
    <sheetView workbookViewId="0">
      <selection activeCell="A6" sqref="A6:G6"/>
    </sheetView>
  </sheetViews>
  <sheetFormatPr defaultRowHeight="15" x14ac:dyDescent="0.2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9" x14ac:dyDescent="0.25">
      <c r="A1" s="292" t="str">
        <f>'Date initiale'!C3</f>
        <v>Universitatea de Arhitectură și Urbanism "Ion Mincu" București</v>
      </c>
      <c r="B1" s="292"/>
      <c r="C1" s="292"/>
    </row>
    <row r="2" spans="1:9" x14ac:dyDescent="0.25">
      <c r="A2" s="292" t="str">
        <f>'Date initiale'!B4&amp;" "&amp;'Date initiale'!C4</f>
        <v xml:space="preserve">Facultatea </v>
      </c>
      <c r="B2" s="292"/>
      <c r="C2" s="292"/>
    </row>
    <row r="3" spans="1:9" x14ac:dyDescent="0.25">
      <c r="A3" s="292" t="str">
        <f>'Date initiale'!B5&amp;" "&amp;'Date initiale'!C5</f>
        <v xml:space="preserve">Departamentul </v>
      </c>
      <c r="B3" s="292"/>
      <c r="C3" s="292"/>
    </row>
    <row r="4" spans="1:9" x14ac:dyDescent="0.25">
      <c r="A4" s="134" t="str">
        <f>'Date initiale'!C6&amp;", "&amp;'Date initiale'!C7</f>
        <v xml:space="preserve">[nume, prenume], </v>
      </c>
      <c r="B4" s="134"/>
      <c r="C4" s="134"/>
    </row>
    <row r="5" spans="1:9" s="206" customFormat="1" x14ac:dyDescent="0.25">
      <c r="A5" s="134"/>
      <c r="B5" s="134"/>
      <c r="C5" s="134"/>
    </row>
    <row r="6" spans="1:9" ht="15.75" x14ac:dyDescent="0.25">
      <c r="A6" s="435" t="s">
        <v>159</v>
      </c>
      <c r="B6" s="435"/>
      <c r="C6" s="435"/>
      <c r="D6" s="435"/>
      <c r="E6" s="435"/>
      <c r="F6" s="435"/>
      <c r="G6" s="435"/>
    </row>
    <row r="7" spans="1:9" ht="15.75" x14ac:dyDescent="0.25">
      <c r="A7" s="433" t="str">
        <f>'Descriere indicatori'!A14&amp;"c. "&amp;'Descriere indicatori'!B16</f>
        <v xml:space="preserve">I11c. Susţinere comunicare publică în cadrul conferinţelor, colocviilor, seminarelor internaţionale/naţionale </v>
      </c>
      <c r="B7" s="433"/>
      <c r="C7" s="433"/>
      <c r="D7" s="433"/>
      <c r="E7" s="433"/>
      <c r="F7" s="433"/>
      <c r="G7" s="433"/>
      <c r="H7" s="207"/>
    </row>
    <row r="8" spans="1:9" s="206" customFormat="1" ht="16.5" thickBot="1" x14ac:dyDescent="0.3">
      <c r="A8" s="205"/>
      <c r="B8" s="205"/>
      <c r="C8" s="205"/>
      <c r="D8" s="205"/>
      <c r="E8" s="205"/>
      <c r="F8" s="205"/>
      <c r="G8" s="205"/>
      <c r="H8" s="205"/>
    </row>
    <row r="9" spans="1:9" ht="30.75" thickBot="1" x14ac:dyDescent="0.3">
      <c r="A9" s="173" t="s">
        <v>80</v>
      </c>
      <c r="B9" s="241" t="s">
        <v>115</v>
      </c>
      <c r="C9" s="241" t="s">
        <v>103</v>
      </c>
      <c r="D9" s="241" t="s">
        <v>104</v>
      </c>
      <c r="E9" s="241" t="s">
        <v>105</v>
      </c>
      <c r="F9" s="241" t="s">
        <v>106</v>
      </c>
      <c r="G9" s="266" t="s">
        <v>196</v>
      </c>
      <c r="I9" s="298" t="s">
        <v>157</v>
      </c>
    </row>
    <row r="10" spans="1:9" x14ac:dyDescent="0.25">
      <c r="A10" s="243">
        <v>1</v>
      </c>
      <c r="B10" s="222"/>
      <c r="C10" s="244"/>
      <c r="D10" s="245"/>
      <c r="E10" s="224"/>
      <c r="F10" s="224"/>
      <c r="G10" s="375"/>
      <c r="I10" s="299" t="s">
        <v>214</v>
      </c>
    </row>
    <row r="11" spans="1:9" x14ac:dyDescent="0.25">
      <c r="A11" s="246">
        <f>A10+1</f>
        <v>2</v>
      </c>
      <c r="B11" s="150"/>
      <c r="C11" s="247"/>
      <c r="D11" s="248"/>
      <c r="E11" s="249"/>
      <c r="F11" s="250"/>
      <c r="G11" s="378"/>
    </row>
    <row r="12" spans="1:9" x14ac:dyDescent="0.25">
      <c r="A12" s="246">
        <f t="shared" ref="A12:A19" si="0">A11+1</f>
        <v>3</v>
      </c>
      <c r="B12" s="150"/>
      <c r="C12" s="251"/>
      <c r="D12" s="249"/>
      <c r="E12" s="249"/>
      <c r="F12" s="250"/>
      <c r="G12" s="378"/>
    </row>
    <row r="13" spans="1:9" x14ac:dyDescent="0.25">
      <c r="A13" s="246">
        <f t="shared" si="0"/>
        <v>4</v>
      </c>
      <c r="B13" s="146"/>
      <c r="C13" s="146"/>
      <c r="D13" s="146"/>
      <c r="E13" s="146"/>
      <c r="F13" s="228"/>
      <c r="G13" s="362"/>
    </row>
    <row r="14" spans="1:9" x14ac:dyDescent="0.25">
      <c r="A14" s="246">
        <f t="shared" si="0"/>
        <v>5</v>
      </c>
      <c r="B14" s="146"/>
      <c r="C14" s="146"/>
      <c r="D14" s="146"/>
      <c r="E14" s="146"/>
      <c r="F14" s="228"/>
      <c r="G14" s="362"/>
    </row>
    <row r="15" spans="1:9" x14ac:dyDescent="0.25">
      <c r="A15" s="246">
        <f t="shared" si="0"/>
        <v>6</v>
      </c>
      <c r="B15" s="146"/>
      <c r="C15" s="146"/>
      <c r="D15" s="146"/>
      <c r="E15" s="146"/>
      <c r="F15" s="252"/>
      <c r="G15" s="362"/>
    </row>
    <row r="16" spans="1:9" x14ac:dyDescent="0.25">
      <c r="A16" s="246">
        <f t="shared" si="0"/>
        <v>7</v>
      </c>
      <c r="B16" s="146"/>
      <c r="C16" s="146"/>
      <c r="D16" s="146"/>
      <c r="E16" s="146"/>
      <c r="F16" s="228"/>
      <c r="G16" s="362"/>
    </row>
    <row r="17" spans="1:7" x14ac:dyDescent="0.25">
      <c r="A17" s="246">
        <f t="shared" si="0"/>
        <v>8</v>
      </c>
      <c r="B17" s="146"/>
      <c r="C17" s="146"/>
      <c r="D17" s="146"/>
      <c r="E17" s="146"/>
      <c r="F17" s="228"/>
      <c r="G17" s="362"/>
    </row>
    <row r="18" spans="1:7" x14ac:dyDescent="0.25">
      <c r="A18" s="246">
        <f t="shared" si="0"/>
        <v>9</v>
      </c>
      <c r="B18" s="146"/>
      <c r="C18" s="146"/>
      <c r="D18" s="146"/>
      <c r="E18" s="146"/>
      <c r="F18" s="228"/>
      <c r="G18" s="362"/>
    </row>
    <row r="19" spans="1:7" ht="15.75" thickBot="1" x14ac:dyDescent="0.3">
      <c r="A19" s="253">
        <f t="shared" si="0"/>
        <v>10</v>
      </c>
      <c r="B19" s="153"/>
      <c r="C19" s="254"/>
      <c r="D19" s="255"/>
      <c r="E19" s="153"/>
      <c r="F19" s="256"/>
      <c r="G19" s="377"/>
    </row>
    <row r="20" spans="1:7" ht="15.75" thickBot="1" x14ac:dyDescent="0.3">
      <c r="A20" s="396"/>
      <c r="B20" s="239"/>
      <c r="C20" s="239"/>
      <c r="D20" s="257"/>
      <c r="E20" s="239"/>
      <c r="F20" s="177" t="str">
        <f>"Total "&amp;LEFT(A7,4)</f>
        <v>Total I11c</v>
      </c>
      <c r="G20" s="178">
        <f>SUM(G10:G19)</f>
        <v>0</v>
      </c>
    </row>
    <row r="21" spans="1:7" x14ac:dyDescent="0.25">
      <c r="D21" s="35"/>
    </row>
    <row r="22" spans="1:7" x14ac:dyDescent="0.25">
      <c r="D22" s="35"/>
    </row>
    <row r="23" spans="1:7" x14ac:dyDescent="0.25">
      <c r="B23" s="35"/>
      <c r="D23" s="35"/>
    </row>
    <row r="24" spans="1:7" x14ac:dyDescent="0.25">
      <c r="B24" s="35"/>
      <c r="D24" s="35"/>
    </row>
    <row r="25" spans="1:7" x14ac:dyDescent="0.25">
      <c r="B25" s="18"/>
      <c r="D25" s="18"/>
    </row>
    <row r="26" spans="1:7" x14ac:dyDescent="0.25">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6" customWidth="1"/>
    <col min="7" max="7" width="10" customWidth="1"/>
    <col min="8" max="8" width="9.7109375" customWidth="1"/>
  </cols>
  <sheetData>
    <row r="1" spans="1:11" ht="15.75" x14ac:dyDescent="0.25">
      <c r="A1" s="292" t="str">
        <f>'Date initiale'!C3</f>
        <v>Universitatea de Arhitectură și Urbanism "Ion Mincu" București</v>
      </c>
      <c r="B1" s="292"/>
      <c r="C1" s="292"/>
      <c r="D1" s="17"/>
      <c r="E1" s="17"/>
      <c r="F1" s="17"/>
    </row>
    <row r="2" spans="1:11" ht="15.75" x14ac:dyDescent="0.25">
      <c r="A2" s="292" t="str">
        <f>'Date initiale'!B4&amp;" "&amp;'Date initiale'!C4</f>
        <v xml:space="preserve">Facultatea </v>
      </c>
      <c r="B2" s="292"/>
      <c r="C2" s="292"/>
      <c r="D2" s="17"/>
      <c r="E2" s="17"/>
      <c r="F2" s="17"/>
    </row>
    <row r="3" spans="1:11" ht="15.75" x14ac:dyDescent="0.25">
      <c r="A3" s="292" t="str">
        <f>'Date initiale'!B5&amp;" "&amp;'Date initiale'!C5</f>
        <v xml:space="preserve">Departamentul </v>
      </c>
      <c r="B3" s="292"/>
      <c r="C3" s="292"/>
      <c r="D3" s="17"/>
      <c r="E3" s="17"/>
      <c r="F3" s="17"/>
    </row>
    <row r="4" spans="1:11" ht="15.75" x14ac:dyDescent="0.25">
      <c r="A4" s="293" t="str">
        <f>'Date initiale'!C6&amp;", "&amp;'Date initiale'!C7</f>
        <v xml:space="preserve">[nume, prenume], </v>
      </c>
      <c r="B4" s="293"/>
      <c r="C4" s="293"/>
      <c r="D4" s="17"/>
      <c r="E4" s="17"/>
      <c r="F4" s="17"/>
    </row>
    <row r="5" spans="1:11" s="206" customFormat="1" ht="15.75" x14ac:dyDescent="0.25">
      <c r="A5" s="293"/>
      <c r="B5" s="293"/>
      <c r="C5" s="293"/>
      <c r="D5" s="17"/>
      <c r="E5" s="17"/>
      <c r="F5" s="17"/>
    </row>
    <row r="6" spans="1:11" ht="15.75" x14ac:dyDescent="0.25">
      <c r="A6" s="430" t="s">
        <v>159</v>
      </c>
      <c r="B6" s="430"/>
      <c r="C6" s="430"/>
      <c r="D6" s="430"/>
      <c r="E6" s="430"/>
      <c r="F6" s="430"/>
      <c r="G6" s="430"/>
      <c r="H6" s="430"/>
    </row>
    <row r="7" spans="1:11" ht="39" customHeight="1" x14ac:dyDescent="0.25">
      <c r="A7" s="433" t="str">
        <f>'Descriere indicatori'!A17&amp;". "&amp;'Descriere indicatori'!B17</f>
        <v xml:space="preserve">I12. Proiect de arhitectură, restaurare, cu un program de mare complexitate, de importanţă naţională sau regională, edificat/autorizat** </v>
      </c>
      <c r="B7" s="433"/>
      <c r="C7" s="433"/>
      <c r="D7" s="433"/>
      <c r="E7" s="433"/>
      <c r="F7" s="433"/>
      <c r="G7" s="433"/>
      <c r="H7" s="433"/>
      <c r="I7" s="33"/>
      <c r="K7" s="33"/>
    </row>
    <row r="8" spans="1:11" ht="16.5" thickBot="1" x14ac:dyDescent="0.3">
      <c r="A8" s="55"/>
      <c r="B8" s="55"/>
      <c r="C8" s="55"/>
      <c r="D8" s="55"/>
      <c r="E8" s="55"/>
      <c r="F8" s="55"/>
      <c r="G8" s="55"/>
      <c r="H8" s="55"/>
    </row>
    <row r="9" spans="1:11" ht="46.5" customHeight="1" thickBot="1" x14ac:dyDescent="0.3">
      <c r="A9" s="212" t="s">
        <v>80</v>
      </c>
      <c r="B9" s="241" t="s">
        <v>102</v>
      </c>
      <c r="C9" s="265" t="s">
        <v>100</v>
      </c>
      <c r="D9" s="265" t="s">
        <v>101</v>
      </c>
      <c r="E9" s="241" t="s">
        <v>188</v>
      </c>
      <c r="F9" s="241" t="s">
        <v>187</v>
      </c>
      <c r="G9" s="265" t="s">
        <v>119</v>
      </c>
      <c r="H9" s="266" t="s">
        <v>196</v>
      </c>
      <c r="J9" s="298" t="s">
        <v>157</v>
      </c>
    </row>
    <row r="10" spans="1:11" x14ac:dyDescent="0.25">
      <c r="A10" s="221">
        <v>1</v>
      </c>
      <c r="B10" s="141"/>
      <c r="C10" s="141"/>
      <c r="D10" s="141"/>
      <c r="E10" s="141"/>
      <c r="F10" s="141"/>
      <c r="G10" s="141"/>
      <c r="H10" s="379"/>
      <c r="J10" s="299" t="s">
        <v>215</v>
      </c>
    </row>
    <row r="11" spans="1:11" x14ac:dyDescent="0.25">
      <c r="A11" s="263">
        <f>A10+1</f>
        <v>2</v>
      </c>
      <c r="B11" s="146"/>
      <c r="C11" s="146"/>
      <c r="D11" s="146"/>
      <c r="E11" s="146"/>
      <c r="F11" s="146"/>
      <c r="G11" s="146"/>
      <c r="H11" s="362"/>
      <c r="J11" s="58"/>
    </row>
    <row r="12" spans="1:11" x14ac:dyDescent="0.25">
      <c r="A12" s="263">
        <f t="shared" ref="A12:A19" si="0">A11+1</f>
        <v>3</v>
      </c>
      <c r="B12" s="146"/>
      <c r="C12" s="146"/>
      <c r="D12" s="146"/>
      <c r="E12" s="146"/>
      <c r="F12" s="146"/>
      <c r="G12" s="146"/>
      <c r="H12" s="362"/>
    </row>
    <row r="13" spans="1:11" x14ac:dyDescent="0.25">
      <c r="A13" s="263">
        <f t="shared" si="0"/>
        <v>4</v>
      </c>
      <c r="B13" s="228"/>
      <c r="C13" s="146"/>
      <c r="D13" s="146"/>
      <c r="E13" s="146"/>
      <c r="F13" s="146"/>
      <c r="G13" s="146"/>
      <c r="H13" s="362"/>
    </row>
    <row r="14" spans="1:11" x14ac:dyDescent="0.25">
      <c r="A14" s="263">
        <f t="shared" si="0"/>
        <v>5</v>
      </c>
      <c r="B14" s="228"/>
      <c r="C14" s="146"/>
      <c r="D14" s="146"/>
      <c r="E14" s="146"/>
      <c r="F14" s="146"/>
      <c r="G14" s="146"/>
      <c r="H14" s="362"/>
    </row>
    <row r="15" spans="1:11" x14ac:dyDescent="0.25">
      <c r="A15" s="263">
        <f t="shared" si="0"/>
        <v>6</v>
      </c>
      <c r="B15" s="146"/>
      <c r="C15" s="146"/>
      <c r="D15" s="146"/>
      <c r="E15" s="146"/>
      <c r="F15" s="146"/>
      <c r="G15" s="146"/>
      <c r="H15" s="362"/>
    </row>
    <row r="16" spans="1:11" s="206" customFormat="1" x14ac:dyDescent="0.25">
      <c r="A16" s="263">
        <f t="shared" si="0"/>
        <v>7</v>
      </c>
      <c r="B16" s="228"/>
      <c r="C16" s="146"/>
      <c r="D16" s="146"/>
      <c r="E16" s="146"/>
      <c r="F16" s="146"/>
      <c r="G16" s="146"/>
      <c r="H16" s="362"/>
    </row>
    <row r="17" spans="1:8" s="206" customFormat="1" x14ac:dyDescent="0.25">
      <c r="A17" s="263">
        <f t="shared" si="0"/>
        <v>8</v>
      </c>
      <c r="B17" s="146"/>
      <c r="C17" s="146"/>
      <c r="D17" s="146"/>
      <c r="E17" s="146"/>
      <c r="F17" s="146"/>
      <c r="G17" s="146"/>
      <c r="H17" s="362"/>
    </row>
    <row r="18" spans="1:8" x14ac:dyDescent="0.25">
      <c r="A18" s="264">
        <f t="shared" si="0"/>
        <v>9</v>
      </c>
      <c r="B18" s="228"/>
      <c r="C18" s="146"/>
      <c r="D18" s="146"/>
      <c r="E18" s="146"/>
      <c r="F18" s="146"/>
      <c r="G18" s="146"/>
      <c r="H18" s="367"/>
    </row>
    <row r="19" spans="1:8" ht="15.75" thickBot="1" x14ac:dyDescent="0.3">
      <c r="A19" s="253">
        <f t="shared" si="0"/>
        <v>10</v>
      </c>
      <c r="B19" s="256"/>
      <c r="C19" s="254"/>
      <c r="D19" s="153"/>
      <c r="E19" s="153"/>
      <c r="F19" s="153"/>
      <c r="G19" s="153"/>
      <c r="H19" s="377"/>
    </row>
    <row r="20" spans="1:8" ht="15.75" thickBot="1" x14ac:dyDescent="0.3">
      <c r="A20" s="396"/>
      <c r="B20" s="239"/>
      <c r="C20" s="239"/>
      <c r="D20" s="239"/>
      <c r="E20" s="239"/>
      <c r="F20" s="239"/>
      <c r="G20" s="177" t="str">
        <f>"Total "&amp;LEFT(A7,3)</f>
        <v>Total I12</v>
      </c>
      <c r="H20" s="178">
        <f>SUM(H10:H19)</f>
        <v>0</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tabSelected="1" zoomScale="130" zoomScaleNormal="130" workbookViewId="0">
      <selection activeCell="K9" sqref="K9"/>
    </sheetView>
  </sheetViews>
  <sheetFormatPr defaultRowHeight="15" x14ac:dyDescent="0.25"/>
  <cols>
    <col min="1" max="1" width="9.140625" style="206"/>
    <col min="2" max="2" width="28.5703125" customWidth="1"/>
    <col min="3" max="3" width="39" customWidth="1"/>
  </cols>
  <sheetData>
    <row r="1" spans="2:3" x14ac:dyDescent="0.25">
      <c r="B1" s="92" t="s">
        <v>147</v>
      </c>
    </row>
    <row r="3" spans="2:3" ht="31.5" x14ac:dyDescent="0.25">
      <c r="B3" s="407" t="s">
        <v>123</v>
      </c>
      <c r="C3" s="75" t="s">
        <v>148</v>
      </c>
    </row>
    <row r="4" spans="2:3" ht="15.75" x14ac:dyDescent="0.25">
      <c r="B4" s="407" t="s">
        <v>124</v>
      </c>
      <c r="C4" s="412"/>
    </row>
    <row r="5" spans="2:3" ht="15.75" x14ac:dyDescent="0.25">
      <c r="B5" s="407" t="s">
        <v>125</v>
      </c>
      <c r="C5" s="412"/>
    </row>
    <row r="6" spans="2:3" ht="15.75" x14ac:dyDescent="0.25">
      <c r="B6" s="408" t="s">
        <v>128</v>
      </c>
      <c r="C6" s="412" t="s">
        <v>229</v>
      </c>
    </row>
    <row r="7" spans="2:3" ht="15.75" x14ac:dyDescent="0.25">
      <c r="B7" s="407" t="s">
        <v>228</v>
      </c>
      <c r="C7" s="412"/>
    </row>
    <row r="8" spans="2:3" ht="15.75" x14ac:dyDescent="0.25">
      <c r="B8" s="407" t="s">
        <v>154</v>
      </c>
      <c r="C8" s="412"/>
    </row>
    <row r="9" spans="2:3" ht="15.75" x14ac:dyDescent="0.25">
      <c r="B9" s="409" t="s">
        <v>127</v>
      </c>
      <c r="C9" s="413"/>
    </row>
    <row r="10" spans="2:3" ht="15" customHeight="1" x14ac:dyDescent="0.25">
      <c r="B10" s="409" t="s">
        <v>126</v>
      </c>
      <c r="C10" s="414"/>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2"/>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6" customWidth="1"/>
    <col min="7" max="7" width="10" customWidth="1"/>
    <col min="8" max="8" width="9.7109375" customWidth="1"/>
  </cols>
  <sheetData>
    <row r="1" spans="1:10" ht="15.75" x14ac:dyDescent="0.25">
      <c r="A1" s="292" t="str">
        <f>'Date initiale'!C3</f>
        <v>Universitatea de Arhitectură și Urbanism "Ion Mincu" București</v>
      </c>
      <c r="B1" s="292"/>
      <c r="C1" s="292"/>
      <c r="D1" s="17"/>
    </row>
    <row r="2" spans="1:10" ht="15.75" x14ac:dyDescent="0.25">
      <c r="A2" s="292" t="str">
        <f>'Date initiale'!B4&amp;" "&amp;'Date initiale'!C4</f>
        <v xml:space="preserve">Facultatea </v>
      </c>
      <c r="B2" s="292"/>
      <c r="C2" s="292"/>
      <c r="D2" s="17"/>
    </row>
    <row r="3" spans="1:10" ht="15.75" x14ac:dyDescent="0.25">
      <c r="A3" s="292" t="str">
        <f>'Date initiale'!B5&amp;" "&amp;'Date initiale'!C5</f>
        <v xml:space="preserve">Departamentul </v>
      </c>
      <c r="B3" s="292"/>
      <c r="C3" s="292"/>
      <c r="D3" s="17"/>
    </row>
    <row r="4" spans="1:10" x14ac:dyDescent="0.25">
      <c r="A4" s="134" t="str">
        <f>'Date initiale'!C6&amp;", "&amp;'Date initiale'!C7</f>
        <v xml:space="preserve">[nume, prenume], </v>
      </c>
      <c r="B4" s="134"/>
      <c r="C4" s="134"/>
    </row>
    <row r="5" spans="1:10" s="206" customFormat="1" x14ac:dyDescent="0.25">
      <c r="A5" s="134"/>
      <c r="B5" s="134"/>
      <c r="C5" s="134"/>
    </row>
    <row r="6" spans="1:10" ht="15.75" x14ac:dyDescent="0.25">
      <c r="A6" s="436" t="s">
        <v>159</v>
      </c>
      <c r="B6" s="436"/>
      <c r="C6" s="436"/>
      <c r="D6" s="436"/>
      <c r="E6" s="436"/>
      <c r="F6" s="436"/>
      <c r="G6" s="436"/>
      <c r="H6" s="436"/>
    </row>
    <row r="7" spans="1:10" ht="15.75" x14ac:dyDescent="0.25">
      <c r="A7" s="433" t="str">
        <f>'Descriere indicatori'!A18&amp;". "&amp;'Descriere indicatori'!B18</f>
        <v xml:space="preserve">I13. Proiect de arhitectură, restaurare, design, de specialitate, de mare complexitate, la nivel zonal sau local, edificat/autorizat** </v>
      </c>
      <c r="B7" s="433"/>
      <c r="C7" s="433"/>
      <c r="D7" s="433"/>
      <c r="E7" s="433"/>
      <c r="F7" s="433"/>
      <c r="G7" s="433"/>
      <c r="H7" s="433"/>
    </row>
    <row r="8" spans="1:10" ht="16.5" thickBot="1" x14ac:dyDescent="0.3">
      <c r="A8" s="55"/>
      <c r="B8" s="55"/>
      <c r="C8" s="55"/>
      <c r="D8" s="55"/>
      <c r="E8" s="55"/>
      <c r="F8" s="55"/>
      <c r="G8" s="55"/>
      <c r="H8" s="55"/>
    </row>
    <row r="9" spans="1:10" ht="54" customHeight="1" thickBot="1" x14ac:dyDescent="0.3">
      <c r="A9" s="212" t="s">
        <v>80</v>
      </c>
      <c r="B9" s="241" t="s">
        <v>102</v>
      </c>
      <c r="C9" s="265" t="s">
        <v>100</v>
      </c>
      <c r="D9" s="265" t="s">
        <v>101</v>
      </c>
      <c r="E9" s="241" t="s">
        <v>188</v>
      </c>
      <c r="F9" s="241" t="s">
        <v>187</v>
      </c>
      <c r="G9" s="265" t="s">
        <v>119</v>
      </c>
      <c r="H9" s="266" t="s">
        <v>196</v>
      </c>
      <c r="J9" s="298" t="s">
        <v>157</v>
      </c>
    </row>
    <row r="10" spans="1:10" x14ac:dyDescent="0.25">
      <c r="A10" s="278">
        <v>1</v>
      </c>
      <c r="B10" s="279"/>
      <c r="C10" s="279"/>
      <c r="D10" s="279"/>
      <c r="E10" s="279"/>
      <c r="F10" s="279"/>
      <c r="G10" s="279"/>
      <c r="H10" s="380"/>
      <c r="J10" s="299" t="s">
        <v>213</v>
      </c>
    </row>
    <row r="11" spans="1:10" x14ac:dyDescent="0.25">
      <c r="A11" s="264">
        <f>A10+1</f>
        <v>2</v>
      </c>
      <c r="B11" s="146"/>
      <c r="C11" s="146"/>
      <c r="D11" s="146"/>
      <c r="E11" s="146"/>
      <c r="F11" s="146"/>
      <c r="G11" s="146"/>
      <c r="H11" s="367"/>
    </row>
    <row r="12" spans="1:10" x14ac:dyDescent="0.25">
      <c r="A12" s="264">
        <f t="shared" ref="A12:A19" si="0">A11+1</f>
        <v>3</v>
      </c>
      <c r="B12" s="146"/>
      <c r="C12" s="146"/>
      <c r="D12" s="146"/>
      <c r="E12" s="146"/>
      <c r="F12" s="146"/>
      <c r="G12" s="146"/>
      <c r="H12" s="367"/>
    </row>
    <row r="13" spans="1:10" x14ac:dyDescent="0.25">
      <c r="A13" s="264">
        <f t="shared" si="0"/>
        <v>4</v>
      </c>
      <c r="B13" s="228"/>
      <c r="C13" s="146"/>
      <c r="D13" s="146"/>
      <c r="E13" s="146"/>
      <c r="F13" s="146"/>
      <c r="G13" s="146"/>
      <c r="H13" s="367"/>
    </row>
    <row r="14" spans="1:10" x14ac:dyDescent="0.25">
      <c r="A14" s="264">
        <f t="shared" si="0"/>
        <v>5</v>
      </c>
      <c r="B14" s="232"/>
      <c r="C14" s="231"/>
      <c r="D14" s="146"/>
      <c r="E14" s="146"/>
      <c r="F14" s="146"/>
      <c r="G14" s="146"/>
      <c r="H14" s="367"/>
    </row>
    <row r="15" spans="1:10" x14ac:dyDescent="0.25">
      <c r="A15" s="264">
        <f t="shared" si="0"/>
        <v>6</v>
      </c>
      <c r="B15" s="228"/>
      <c r="C15" s="146"/>
      <c r="D15" s="146"/>
      <c r="E15" s="146"/>
      <c r="F15" s="146"/>
      <c r="G15" s="146"/>
      <c r="H15" s="367"/>
    </row>
    <row r="16" spans="1:10" x14ac:dyDescent="0.25">
      <c r="A16" s="264">
        <f t="shared" si="0"/>
        <v>7</v>
      </c>
      <c r="B16" s="228"/>
      <c r="C16" s="146"/>
      <c r="D16" s="146"/>
      <c r="E16" s="146"/>
      <c r="F16" s="146"/>
      <c r="G16" s="146"/>
      <c r="H16" s="367"/>
    </row>
    <row r="17" spans="1:8" x14ac:dyDescent="0.25">
      <c r="A17" s="264">
        <f t="shared" si="0"/>
        <v>8</v>
      </c>
      <c r="B17" s="232"/>
      <c r="C17" s="231"/>
      <c r="D17" s="231"/>
      <c r="E17" s="231"/>
      <c r="F17" s="231"/>
      <c r="G17" s="231"/>
      <c r="H17" s="367"/>
    </row>
    <row r="18" spans="1:8" x14ac:dyDescent="0.25">
      <c r="A18" s="264">
        <f t="shared" si="0"/>
        <v>9</v>
      </c>
      <c r="B18" s="231"/>
      <c r="C18" s="231"/>
      <c r="D18" s="231"/>
      <c r="E18" s="231"/>
      <c r="F18" s="231"/>
      <c r="G18" s="231"/>
      <c r="H18" s="376"/>
    </row>
    <row r="19" spans="1:8" s="63" customFormat="1" ht="15.75" thickBot="1" x14ac:dyDescent="0.3">
      <c r="A19" s="277">
        <f t="shared" si="0"/>
        <v>10</v>
      </c>
      <c r="B19" s="72"/>
      <c r="C19" s="274"/>
      <c r="D19" s="275"/>
      <c r="E19" s="275"/>
      <c r="F19" s="275"/>
      <c r="G19" s="275"/>
      <c r="H19" s="381"/>
    </row>
    <row r="20" spans="1:8" ht="15.75" thickBot="1" x14ac:dyDescent="0.3">
      <c r="A20" s="399"/>
      <c r="B20" s="276"/>
      <c r="C20" s="239"/>
      <c r="D20" s="239"/>
      <c r="E20" s="239"/>
      <c r="F20" s="239"/>
      <c r="G20" s="177" t="str">
        <f>"Total "&amp;LEFT(A7,3)</f>
        <v>Total I13</v>
      </c>
      <c r="H20" s="178">
        <f>SUM(H10:H19)</f>
        <v>0</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41"/>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6" customWidth="1"/>
    <col min="7" max="7" width="10" customWidth="1"/>
    <col min="8" max="8" width="9.7109375" customWidth="1"/>
    <col min="10" max="10" width="10.42578125" customWidth="1"/>
  </cols>
  <sheetData>
    <row r="1" spans="1:10" ht="15.75" x14ac:dyDescent="0.25">
      <c r="A1" s="292" t="str">
        <f>'Date initiale'!C3</f>
        <v>Universitatea de Arhitectură și Urbanism "Ion Mincu" București</v>
      </c>
      <c r="B1" s="292"/>
      <c r="C1" s="292"/>
      <c r="D1" s="17"/>
      <c r="E1" s="17"/>
      <c r="F1" s="17"/>
    </row>
    <row r="2" spans="1:10" ht="15.75" x14ac:dyDescent="0.25">
      <c r="A2" s="292" t="str">
        <f>'Date initiale'!B4&amp;" "&amp;'Date initiale'!C4</f>
        <v xml:space="preserve">Facultatea </v>
      </c>
      <c r="B2" s="292"/>
      <c r="C2" s="292"/>
      <c r="D2" s="17"/>
      <c r="E2" s="17"/>
      <c r="F2" s="17"/>
    </row>
    <row r="3" spans="1:10" ht="15.75" x14ac:dyDescent="0.25">
      <c r="A3" s="292" t="str">
        <f>'Date initiale'!B5&amp;" "&amp;'Date initiale'!C5</f>
        <v xml:space="preserve">Departamentul </v>
      </c>
      <c r="B3" s="292"/>
      <c r="C3" s="292"/>
      <c r="D3" s="17"/>
      <c r="E3" s="17"/>
      <c r="F3" s="17"/>
    </row>
    <row r="4" spans="1:10" ht="15.75" x14ac:dyDescent="0.25">
      <c r="A4" s="293" t="str">
        <f>'Date initiale'!C6&amp;", "&amp;'Date initiale'!C7</f>
        <v xml:space="preserve">[nume, prenume], </v>
      </c>
      <c r="B4" s="293"/>
      <c r="C4" s="293"/>
      <c r="D4" s="17"/>
      <c r="E4" s="17"/>
      <c r="F4" s="17"/>
    </row>
    <row r="5" spans="1:10" s="206" customFormat="1" ht="15.75" x14ac:dyDescent="0.25">
      <c r="A5" s="293"/>
      <c r="B5" s="293"/>
      <c r="C5" s="293"/>
      <c r="D5" s="17"/>
      <c r="E5" s="17"/>
      <c r="F5" s="17"/>
    </row>
    <row r="6" spans="1:10" ht="15.75" x14ac:dyDescent="0.25">
      <c r="A6" s="430" t="s">
        <v>159</v>
      </c>
      <c r="B6" s="430"/>
      <c r="C6" s="430"/>
      <c r="D6" s="430"/>
      <c r="E6" s="430"/>
      <c r="F6" s="430"/>
      <c r="G6" s="430"/>
      <c r="H6" s="430"/>
    </row>
    <row r="7" spans="1:10" ht="52.5" customHeight="1" x14ac:dyDescent="0.25">
      <c r="A7" s="433"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33"/>
      <c r="C7" s="433"/>
      <c r="D7" s="433"/>
      <c r="E7" s="433"/>
      <c r="F7" s="433"/>
      <c r="G7" s="433"/>
      <c r="H7" s="433"/>
    </row>
    <row r="8" spans="1:10" s="206" customFormat="1" ht="16.5" thickBot="1" x14ac:dyDescent="0.3">
      <c r="A8" s="60"/>
      <c r="B8" s="60"/>
      <c r="C8" s="60"/>
      <c r="D8" s="60"/>
      <c r="E8" s="60"/>
      <c r="F8" s="76"/>
      <c r="G8" s="76"/>
      <c r="H8" s="76"/>
    </row>
    <row r="9" spans="1:10" ht="60.75" thickBot="1" x14ac:dyDescent="0.3">
      <c r="A9" s="212" t="s">
        <v>80</v>
      </c>
      <c r="B9" s="241" t="s">
        <v>102</v>
      </c>
      <c r="C9" s="265" t="s">
        <v>100</v>
      </c>
      <c r="D9" s="265" t="s">
        <v>101</v>
      </c>
      <c r="E9" s="241" t="s">
        <v>189</v>
      </c>
      <c r="F9" s="241" t="s">
        <v>187</v>
      </c>
      <c r="G9" s="265" t="s">
        <v>119</v>
      </c>
      <c r="H9" s="266" t="s">
        <v>196</v>
      </c>
      <c r="J9" s="298" t="s">
        <v>157</v>
      </c>
    </row>
    <row r="10" spans="1:10" x14ac:dyDescent="0.25">
      <c r="A10" s="282">
        <v>1</v>
      </c>
      <c r="B10" s="283"/>
      <c r="C10" s="283"/>
      <c r="D10" s="283"/>
      <c r="E10" s="283"/>
      <c r="F10" s="283"/>
      <c r="G10" s="283"/>
      <c r="H10" s="284"/>
      <c r="J10" s="299" t="s">
        <v>216</v>
      </c>
    </row>
    <row r="11" spans="1:10" x14ac:dyDescent="0.25">
      <c r="A11" s="263">
        <f>A10+1</f>
        <v>2</v>
      </c>
      <c r="B11" s="280"/>
      <c r="C11" s="249"/>
      <c r="D11" s="249"/>
      <c r="E11" s="281"/>
      <c r="F11" s="281"/>
      <c r="G11" s="249"/>
      <c r="H11" s="230"/>
      <c r="J11" s="58"/>
    </row>
    <row r="12" spans="1:10" x14ac:dyDescent="0.25">
      <c r="A12" s="263">
        <f t="shared" ref="A12:A19" si="0">A11+1</f>
        <v>3</v>
      </c>
      <c r="B12" s="228"/>
      <c r="C12" s="146"/>
      <c r="D12" s="146"/>
      <c r="E12" s="146"/>
      <c r="F12" s="146"/>
      <c r="G12" s="146"/>
      <c r="H12" s="230"/>
    </row>
    <row r="13" spans="1:10" x14ac:dyDescent="0.25">
      <c r="A13" s="263">
        <f t="shared" si="0"/>
        <v>4</v>
      </c>
      <c r="B13" s="146"/>
      <c r="C13" s="146"/>
      <c r="D13" s="146"/>
      <c r="E13" s="146"/>
      <c r="F13" s="146"/>
      <c r="G13" s="146"/>
      <c r="H13" s="230"/>
    </row>
    <row r="14" spans="1:10" s="206" customFormat="1" x14ac:dyDescent="0.25">
      <c r="A14" s="263">
        <f t="shared" si="0"/>
        <v>5</v>
      </c>
      <c r="B14" s="228"/>
      <c r="C14" s="146"/>
      <c r="D14" s="146"/>
      <c r="E14" s="146"/>
      <c r="F14" s="146"/>
      <c r="G14" s="146"/>
      <c r="H14" s="230"/>
    </row>
    <row r="15" spans="1:10" s="206" customFormat="1" x14ac:dyDescent="0.25">
      <c r="A15" s="263">
        <f t="shared" si="0"/>
        <v>6</v>
      </c>
      <c r="B15" s="146"/>
      <c r="C15" s="146"/>
      <c r="D15" s="146"/>
      <c r="E15" s="146"/>
      <c r="F15" s="146"/>
      <c r="G15" s="146"/>
      <c r="H15" s="230"/>
    </row>
    <row r="16" spans="1:10" s="206" customFormat="1" x14ac:dyDescent="0.25">
      <c r="A16" s="263">
        <f t="shared" si="0"/>
        <v>7</v>
      </c>
      <c r="B16" s="228"/>
      <c r="C16" s="146"/>
      <c r="D16" s="146"/>
      <c r="E16" s="146"/>
      <c r="F16" s="146"/>
      <c r="G16" s="146"/>
      <c r="H16" s="230"/>
    </row>
    <row r="17" spans="1:8" s="206" customFormat="1" x14ac:dyDescent="0.25">
      <c r="A17" s="263">
        <f t="shared" si="0"/>
        <v>8</v>
      </c>
      <c r="B17" s="146"/>
      <c r="C17" s="146"/>
      <c r="D17" s="146"/>
      <c r="E17" s="146"/>
      <c r="F17" s="146"/>
      <c r="G17" s="146"/>
      <c r="H17" s="230"/>
    </row>
    <row r="18" spans="1:8" s="206" customFormat="1" x14ac:dyDescent="0.25">
      <c r="A18" s="263">
        <f t="shared" si="0"/>
        <v>9</v>
      </c>
      <c r="B18" s="228"/>
      <c r="C18" s="146"/>
      <c r="D18" s="146"/>
      <c r="E18" s="146"/>
      <c r="F18" s="146"/>
      <c r="G18" s="146"/>
      <c r="H18" s="230"/>
    </row>
    <row r="19" spans="1:8" s="206" customFormat="1" ht="15.75" thickBot="1" x14ac:dyDescent="0.3">
      <c r="A19" s="285">
        <f t="shared" si="0"/>
        <v>10</v>
      </c>
      <c r="B19" s="153"/>
      <c r="C19" s="153"/>
      <c r="D19" s="153"/>
      <c r="E19" s="153"/>
      <c r="F19" s="153"/>
      <c r="G19" s="153"/>
      <c r="H19" s="237"/>
    </row>
    <row r="20" spans="1:8" s="206" customFormat="1" ht="15.75" thickBot="1" x14ac:dyDescent="0.3">
      <c r="A20" s="399"/>
      <c r="B20" s="276"/>
      <c r="C20" s="239"/>
      <c r="D20" s="239"/>
      <c r="E20" s="239"/>
      <c r="F20" s="239"/>
      <c r="G20" s="177" t="str">
        <f>"Total "&amp;LEFT(A7,4)</f>
        <v>Total I14a</v>
      </c>
      <c r="H20" s="178">
        <f>SUM(H10:H19)</f>
        <v>0</v>
      </c>
    </row>
    <row r="21" spans="1:8" s="206" customFormat="1" x14ac:dyDescent="0.25"/>
    <row r="22" spans="1:8" s="206" customFormat="1"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row r="40" spans="1:9" ht="15.75" thickBot="1" x14ac:dyDescent="0.3"/>
    <row r="41" spans="1:9" s="206" customFormat="1" ht="54" customHeight="1" thickBot="1" x14ac:dyDescent="0.3">
      <c r="A41" s="240" t="s">
        <v>99</v>
      </c>
      <c r="B41" s="241" t="s">
        <v>102</v>
      </c>
      <c r="C41" s="265" t="s">
        <v>100</v>
      </c>
      <c r="D41" s="265" t="s">
        <v>101</v>
      </c>
      <c r="E41" s="241" t="s">
        <v>188</v>
      </c>
      <c r="F41" s="241" t="s">
        <v>188</v>
      </c>
      <c r="G41" s="241" t="s">
        <v>187</v>
      </c>
      <c r="H41" s="265" t="s">
        <v>119</v>
      </c>
      <c r="I41" s="266"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2"/>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6" customWidth="1"/>
    <col min="7" max="7" width="10" customWidth="1"/>
    <col min="8" max="8" width="9.7109375" customWidth="1"/>
  </cols>
  <sheetData>
    <row r="1" spans="1:10" ht="15.75" x14ac:dyDescent="0.25">
      <c r="A1" s="295" t="str">
        <f>'Date initiale'!C3</f>
        <v>Universitatea de Arhitectură și Urbanism "Ion Mincu" București</v>
      </c>
      <c r="B1" s="295"/>
      <c r="C1" s="295"/>
      <c r="D1" s="47"/>
      <c r="E1" s="47"/>
      <c r="F1" s="47"/>
      <c r="G1" s="47"/>
      <c r="H1" s="47"/>
    </row>
    <row r="2" spans="1:10" ht="15.75" x14ac:dyDescent="0.25">
      <c r="A2" s="295" t="str">
        <f>'Date initiale'!B4&amp;" "&amp;'Date initiale'!C4</f>
        <v xml:space="preserve">Facultatea </v>
      </c>
      <c r="B2" s="295"/>
      <c r="C2" s="295"/>
      <c r="D2" s="47"/>
      <c r="E2" s="47"/>
      <c r="F2" s="47"/>
      <c r="G2" s="47"/>
      <c r="H2" s="47"/>
    </row>
    <row r="3" spans="1:10" ht="15.75" x14ac:dyDescent="0.25">
      <c r="A3" s="295" t="str">
        <f>'Date initiale'!B5&amp;" "&amp;'Date initiale'!C5</f>
        <v xml:space="preserve">Departamentul </v>
      </c>
      <c r="B3" s="295"/>
      <c r="C3" s="295"/>
      <c r="D3" s="47"/>
      <c r="E3" s="47"/>
      <c r="F3" s="47"/>
      <c r="G3" s="47"/>
      <c r="H3" s="47"/>
    </row>
    <row r="4" spans="1:10" ht="15.75" x14ac:dyDescent="0.25">
      <c r="A4" s="296" t="str">
        <f>'Date initiale'!C6&amp;", "&amp;'Date initiale'!C7</f>
        <v xml:space="preserve">[nume, prenume], </v>
      </c>
      <c r="B4" s="296"/>
      <c r="C4" s="296"/>
      <c r="D4" s="47"/>
      <c r="E4" s="47"/>
      <c r="F4" s="47"/>
      <c r="G4" s="47"/>
      <c r="H4" s="47"/>
    </row>
    <row r="5" spans="1:10" s="206" customFormat="1" ht="15.75" x14ac:dyDescent="0.25">
      <c r="A5" s="296"/>
      <c r="B5" s="296"/>
      <c r="C5" s="296"/>
      <c r="D5" s="47"/>
      <c r="E5" s="47"/>
      <c r="F5" s="47"/>
      <c r="G5" s="47"/>
      <c r="H5" s="47"/>
    </row>
    <row r="6" spans="1:10" ht="15.75" x14ac:dyDescent="0.25">
      <c r="A6" s="437" t="s">
        <v>159</v>
      </c>
      <c r="B6" s="437"/>
      <c r="C6" s="437"/>
      <c r="D6" s="437"/>
      <c r="E6" s="437"/>
      <c r="F6" s="437"/>
      <c r="G6" s="437"/>
      <c r="H6" s="437"/>
    </row>
    <row r="7" spans="1:10" ht="36.75" customHeight="1" x14ac:dyDescent="0.25">
      <c r="A7" s="433" t="str">
        <f>'Descriere indicatori'!A19&amp;"b. "&amp;'Descriere indicatori'!B20</f>
        <v xml:space="preserve">I14b. Proiect urbanistic şi peisagistic la nivelul planurilor generale/zonale ale localităţilor (inclusiv studii de fundamentare, de inserţie, de oportunitate) avizate** </v>
      </c>
      <c r="B7" s="433"/>
      <c r="C7" s="433"/>
      <c r="D7" s="433"/>
      <c r="E7" s="433"/>
      <c r="F7" s="433"/>
      <c r="G7" s="433"/>
      <c r="H7" s="433"/>
    </row>
    <row r="8" spans="1:10" ht="19.5" customHeight="1" thickBot="1" x14ac:dyDescent="0.3">
      <c r="A8" s="61"/>
      <c r="B8" s="61"/>
      <c r="C8" s="61"/>
      <c r="D8" s="61"/>
      <c r="E8" s="61"/>
      <c r="F8" s="61"/>
      <c r="G8" s="61"/>
      <c r="H8" s="61"/>
    </row>
    <row r="9" spans="1:10" ht="60.75" thickBot="1" x14ac:dyDescent="0.3">
      <c r="A9" s="173" t="s">
        <v>80</v>
      </c>
      <c r="B9" s="241" t="s">
        <v>102</v>
      </c>
      <c r="C9" s="265" t="s">
        <v>100</v>
      </c>
      <c r="D9" s="265" t="s">
        <v>101</v>
      </c>
      <c r="E9" s="241" t="s">
        <v>189</v>
      </c>
      <c r="F9" s="241" t="s">
        <v>187</v>
      </c>
      <c r="G9" s="265" t="s">
        <v>119</v>
      </c>
      <c r="H9" s="266" t="s">
        <v>196</v>
      </c>
      <c r="J9" s="298" t="s">
        <v>157</v>
      </c>
    </row>
    <row r="10" spans="1:10" x14ac:dyDescent="0.25">
      <c r="A10" s="286">
        <v>1</v>
      </c>
      <c r="B10" s="287"/>
      <c r="C10" s="288"/>
      <c r="D10" s="224"/>
      <c r="E10" s="142"/>
      <c r="F10" s="142"/>
      <c r="G10" s="224"/>
      <c r="H10" s="379"/>
      <c r="J10" s="299" t="s">
        <v>217</v>
      </c>
    </row>
    <row r="11" spans="1:10" s="206" customFormat="1" x14ac:dyDescent="0.25">
      <c r="A11" s="227">
        <f>A10+1</f>
        <v>2</v>
      </c>
      <c r="B11" s="228"/>
      <c r="C11" s="273"/>
      <c r="D11" s="146"/>
      <c r="E11" s="146"/>
      <c r="F11" s="146"/>
      <c r="G11" s="238"/>
      <c r="H11" s="362"/>
    </row>
    <row r="12" spans="1:10" s="206" customFormat="1" x14ac:dyDescent="0.25">
      <c r="A12" s="227">
        <f t="shared" ref="A12:A19" si="0">A11+1</f>
        <v>3</v>
      </c>
      <c r="B12" s="228"/>
      <c r="C12" s="289"/>
      <c r="D12" s="146"/>
      <c r="E12" s="290"/>
      <c r="F12" s="290"/>
      <c r="G12" s="290"/>
      <c r="H12" s="362"/>
    </row>
    <row r="13" spans="1:10" s="206" customFormat="1" x14ac:dyDescent="0.25">
      <c r="A13" s="227">
        <f t="shared" si="0"/>
        <v>4</v>
      </c>
      <c r="B13" s="228"/>
      <c r="C13" s="273"/>
      <c r="D13" s="146"/>
      <c r="E13" s="146"/>
      <c r="F13" s="146"/>
      <c r="G13" s="238"/>
      <c r="H13" s="362"/>
    </row>
    <row r="14" spans="1:10" s="206" customFormat="1" x14ac:dyDescent="0.25">
      <c r="A14" s="227">
        <f t="shared" si="0"/>
        <v>5</v>
      </c>
      <c r="B14" s="228"/>
      <c r="C14" s="289"/>
      <c r="D14" s="146"/>
      <c r="E14" s="290"/>
      <c r="F14" s="290"/>
      <c r="G14" s="290"/>
      <c r="H14" s="362"/>
    </row>
    <row r="15" spans="1:10" s="206" customFormat="1" x14ac:dyDescent="0.25">
      <c r="A15" s="227">
        <f t="shared" si="0"/>
        <v>6</v>
      </c>
      <c r="B15" s="228"/>
      <c r="C15" s="289"/>
      <c r="D15" s="146"/>
      <c r="E15" s="290"/>
      <c r="F15" s="290"/>
      <c r="G15" s="290"/>
      <c r="H15" s="362"/>
    </row>
    <row r="16" spans="1:10" x14ac:dyDescent="0.25">
      <c r="A16" s="227">
        <f t="shared" si="0"/>
        <v>7</v>
      </c>
      <c r="B16" s="228"/>
      <c r="C16" s="273"/>
      <c r="D16" s="146"/>
      <c r="E16" s="146"/>
      <c r="F16" s="146"/>
      <c r="G16" s="238"/>
      <c r="H16" s="362"/>
    </row>
    <row r="17" spans="1:8" x14ac:dyDescent="0.25">
      <c r="A17" s="227">
        <f t="shared" si="0"/>
        <v>8</v>
      </c>
      <c r="B17" s="228"/>
      <c r="C17" s="289"/>
      <c r="D17" s="146"/>
      <c r="E17" s="290"/>
      <c r="F17" s="290"/>
      <c r="G17" s="290"/>
      <c r="H17" s="362"/>
    </row>
    <row r="18" spans="1:8" x14ac:dyDescent="0.25">
      <c r="A18" s="227">
        <f t="shared" si="0"/>
        <v>9</v>
      </c>
      <c r="B18" s="228"/>
      <c r="C18" s="289"/>
      <c r="D18" s="146"/>
      <c r="E18" s="290"/>
      <c r="F18" s="290"/>
      <c r="G18" s="290"/>
      <c r="H18" s="362"/>
    </row>
    <row r="19" spans="1:8" ht="15.75" thickBot="1" x14ac:dyDescent="0.3">
      <c r="A19" s="234">
        <f t="shared" si="0"/>
        <v>10</v>
      </c>
      <c r="B19" s="153"/>
      <c r="C19" s="291"/>
      <c r="D19" s="153"/>
      <c r="E19" s="153"/>
      <c r="F19" s="153"/>
      <c r="G19" s="153"/>
      <c r="H19" s="377"/>
    </row>
    <row r="20" spans="1:8" ht="16.5" thickBot="1" x14ac:dyDescent="0.3">
      <c r="A20" s="400"/>
      <c r="G20" s="177" t="str">
        <f>"Total "&amp;LEFT(A7,4)</f>
        <v>Total I14b</v>
      </c>
      <c r="H20" s="310">
        <f>SUM(H10:H19)</f>
        <v>0</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41"/>
  <sheetViews>
    <sheetView workbookViewId="0">
      <selection activeCell="A6" sqref="A6:H6"/>
    </sheetView>
  </sheetViews>
  <sheetFormatPr defaultColWidth="9.140625" defaultRowHeight="15" x14ac:dyDescent="0.25"/>
  <cols>
    <col min="1" max="1" width="5.140625" style="206" customWidth="1"/>
    <col min="2" max="2" width="10.5703125" style="206" customWidth="1"/>
    <col min="3" max="3" width="43.140625" style="206" customWidth="1"/>
    <col min="4" max="4" width="24" style="206" customWidth="1"/>
    <col min="5" max="5" width="14.28515625" style="206" customWidth="1"/>
    <col min="6" max="6" width="11.85546875" style="206" customWidth="1"/>
    <col min="7" max="7" width="10" style="206" customWidth="1"/>
    <col min="8" max="8" width="9.7109375" style="206" customWidth="1"/>
    <col min="9" max="9" width="9.140625" style="206"/>
    <col min="10" max="10" width="10.28515625" style="206" customWidth="1"/>
    <col min="11" max="16384" width="9.140625" style="206"/>
  </cols>
  <sheetData>
    <row r="1" spans="1:10" ht="15.75" x14ac:dyDescent="0.25">
      <c r="A1" s="292" t="str">
        <f>'Date initiale'!C3</f>
        <v>Universitatea de Arhitectură și Urbanism "Ion Mincu" București</v>
      </c>
      <c r="B1" s="292"/>
      <c r="C1" s="292"/>
      <c r="D1" s="17"/>
      <c r="E1" s="17"/>
      <c r="F1" s="17"/>
    </row>
    <row r="2" spans="1:10" ht="15.75" x14ac:dyDescent="0.25">
      <c r="A2" s="292" t="str">
        <f>'Date initiale'!B4&amp;" "&amp;'Date initiale'!C4</f>
        <v xml:space="preserve">Facultatea </v>
      </c>
      <c r="B2" s="292"/>
      <c r="C2" s="292"/>
      <c r="D2" s="17"/>
      <c r="E2" s="17"/>
      <c r="F2" s="17"/>
    </row>
    <row r="3" spans="1:10" ht="15.75" x14ac:dyDescent="0.25">
      <c r="A3" s="292" t="str">
        <f>'Date initiale'!B5&amp;" "&amp;'Date initiale'!C5</f>
        <v xml:space="preserve">Departamentul </v>
      </c>
      <c r="B3" s="292"/>
      <c r="C3" s="292"/>
      <c r="D3" s="17"/>
      <c r="E3" s="17"/>
      <c r="F3" s="17"/>
    </row>
    <row r="4" spans="1:10" ht="15.75" x14ac:dyDescent="0.25">
      <c r="A4" s="293" t="str">
        <f>'Date initiale'!C6&amp;", "&amp;'Date initiale'!C7</f>
        <v xml:space="preserve">[nume, prenume], </v>
      </c>
      <c r="B4" s="293"/>
      <c r="C4" s="293"/>
      <c r="D4" s="17"/>
      <c r="E4" s="17"/>
      <c r="F4" s="17"/>
    </row>
    <row r="5" spans="1:10" ht="15.75" x14ac:dyDescent="0.25">
      <c r="A5" s="293"/>
      <c r="B5" s="293"/>
      <c r="C5" s="293"/>
      <c r="D5" s="17"/>
      <c r="E5" s="17"/>
      <c r="F5" s="17"/>
    </row>
    <row r="6" spans="1:10" ht="15.75" x14ac:dyDescent="0.25">
      <c r="A6" s="430" t="s">
        <v>159</v>
      </c>
      <c r="B6" s="430"/>
      <c r="C6" s="430"/>
      <c r="D6" s="430"/>
      <c r="E6" s="430"/>
      <c r="F6" s="430"/>
      <c r="G6" s="430"/>
      <c r="H6" s="430"/>
    </row>
    <row r="7" spans="1:10" ht="52.5" customHeight="1" x14ac:dyDescent="0.25">
      <c r="A7" s="433"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33"/>
      <c r="C7" s="433"/>
      <c r="D7" s="433"/>
      <c r="E7" s="433"/>
      <c r="F7" s="433"/>
      <c r="G7" s="433"/>
      <c r="H7" s="433"/>
    </row>
    <row r="8" spans="1:10" ht="16.5" thickBot="1" x14ac:dyDescent="0.3">
      <c r="A8" s="60"/>
      <c r="B8" s="60"/>
      <c r="C8" s="60"/>
      <c r="D8" s="60"/>
      <c r="E8" s="60"/>
      <c r="F8" s="76"/>
      <c r="G8" s="76"/>
      <c r="H8" s="76"/>
    </row>
    <row r="9" spans="1:10" ht="60.75" thickBot="1" x14ac:dyDescent="0.3">
      <c r="A9" s="212" t="s">
        <v>80</v>
      </c>
      <c r="B9" s="241" t="s">
        <v>102</v>
      </c>
      <c r="C9" s="265" t="s">
        <v>190</v>
      </c>
      <c r="D9" s="265" t="s">
        <v>101</v>
      </c>
      <c r="E9" s="241" t="s">
        <v>189</v>
      </c>
      <c r="F9" s="241" t="s">
        <v>187</v>
      </c>
      <c r="G9" s="265" t="s">
        <v>119</v>
      </c>
      <c r="H9" s="266" t="s">
        <v>196</v>
      </c>
      <c r="J9" s="298" t="s">
        <v>157</v>
      </c>
    </row>
    <row r="10" spans="1:10" x14ac:dyDescent="0.25">
      <c r="A10" s="282">
        <v>1</v>
      </c>
      <c r="B10" s="283"/>
      <c r="C10" s="283"/>
      <c r="D10" s="283"/>
      <c r="E10" s="283"/>
      <c r="F10" s="283"/>
      <c r="G10" s="283"/>
      <c r="H10" s="284"/>
      <c r="J10" s="299" t="s">
        <v>218</v>
      </c>
    </row>
    <row r="11" spans="1:10" x14ac:dyDescent="0.25">
      <c r="A11" s="263">
        <f>A10+1</f>
        <v>2</v>
      </c>
      <c r="B11" s="280"/>
      <c r="C11" s="249"/>
      <c r="D11" s="249"/>
      <c r="E11" s="281"/>
      <c r="F11" s="281"/>
      <c r="G11" s="249"/>
      <c r="H11" s="362"/>
    </row>
    <row r="12" spans="1:10" x14ac:dyDescent="0.25">
      <c r="A12" s="263">
        <f t="shared" ref="A12:A19" si="0">A11+1</f>
        <v>3</v>
      </c>
      <c r="B12" s="228"/>
      <c r="C12" s="146"/>
      <c r="D12" s="146"/>
      <c r="E12" s="146"/>
      <c r="F12" s="146"/>
      <c r="G12" s="146"/>
      <c r="H12" s="362"/>
    </row>
    <row r="13" spans="1:10" x14ac:dyDescent="0.25">
      <c r="A13" s="263">
        <f t="shared" si="0"/>
        <v>4</v>
      </c>
      <c r="B13" s="146"/>
      <c r="C13" s="146"/>
      <c r="D13" s="146"/>
      <c r="E13" s="146"/>
      <c r="F13" s="146"/>
      <c r="G13" s="146"/>
      <c r="H13" s="362"/>
    </row>
    <row r="14" spans="1:10" x14ac:dyDescent="0.25">
      <c r="A14" s="263">
        <f t="shared" si="0"/>
        <v>5</v>
      </c>
      <c r="B14" s="228"/>
      <c r="C14" s="146"/>
      <c r="D14" s="146"/>
      <c r="E14" s="146"/>
      <c r="F14" s="146"/>
      <c r="G14" s="146"/>
      <c r="H14" s="362"/>
    </row>
    <row r="15" spans="1:10" x14ac:dyDescent="0.25">
      <c r="A15" s="263">
        <f t="shared" si="0"/>
        <v>6</v>
      </c>
      <c r="B15" s="146"/>
      <c r="C15" s="146"/>
      <c r="D15" s="146"/>
      <c r="E15" s="146"/>
      <c r="F15" s="146"/>
      <c r="G15" s="146"/>
      <c r="H15" s="362"/>
    </row>
    <row r="16" spans="1:10" x14ac:dyDescent="0.25">
      <c r="A16" s="263">
        <f t="shared" si="0"/>
        <v>7</v>
      </c>
      <c r="B16" s="228"/>
      <c r="C16" s="146"/>
      <c r="D16" s="146"/>
      <c r="E16" s="146"/>
      <c r="F16" s="146"/>
      <c r="G16" s="146"/>
      <c r="H16" s="362"/>
    </row>
    <row r="17" spans="1:8" x14ac:dyDescent="0.25">
      <c r="A17" s="263">
        <f t="shared" si="0"/>
        <v>8</v>
      </c>
      <c r="B17" s="146"/>
      <c r="C17" s="146"/>
      <c r="D17" s="146"/>
      <c r="E17" s="146"/>
      <c r="F17" s="146"/>
      <c r="G17" s="146"/>
      <c r="H17" s="362"/>
    </row>
    <row r="18" spans="1:8" x14ac:dyDescent="0.25">
      <c r="A18" s="263">
        <f t="shared" si="0"/>
        <v>9</v>
      </c>
      <c r="B18" s="228"/>
      <c r="C18" s="146"/>
      <c r="D18" s="146"/>
      <c r="E18" s="146"/>
      <c r="F18" s="146"/>
      <c r="G18" s="146"/>
      <c r="H18" s="362"/>
    </row>
    <row r="19" spans="1:8" ht="15.75" thickBot="1" x14ac:dyDescent="0.3">
      <c r="A19" s="285">
        <f t="shared" si="0"/>
        <v>10</v>
      </c>
      <c r="B19" s="153"/>
      <c r="C19" s="153"/>
      <c r="D19" s="153"/>
      <c r="E19" s="153"/>
      <c r="F19" s="153"/>
      <c r="G19" s="153"/>
      <c r="H19" s="377"/>
    </row>
    <row r="20" spans="1:8" ht="15.75" thickBot="1" x14ac:dyDescent="0.3">
      <c r="A20" s="399"/>
      <c r="B20" s="276"/>
      <c r="C20" s="239"/>
      <c r="D20" s="239"/>
      <c r="E20" s="239"/>
      <c r="F20" s="239"/>
      <c r="G20" s="177" t="str">
        <f>"Total "&amp;LEFT(A7,4)</f>
        <v>Total I14c</v>
      </c>
      <c r="H20" s="178">
        <f>SUM(H10:H19)</f>
        <v>0</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row r="40" spans="1:9" ht="15.75" thickBot="1" x14ac:dyDescent="0.3"/>
    <row r="41" spans="1:9" ht="54" customHeight="1" thickBot="1" x14ac:dyDescent="0.3">
      <c r="A41" s="240" t="s">
        <v>99</v>
      </c>
      <c r="B41" s="241" t="s">
        <v>102</v>
      </c>
      <c r="C41" s="265" t="s">
        <v>100</v>
      </c>
      <c r="D41" s="265" t="s">
        <v>101</v>
      </c>
      <c r="E41" s="241" t="s">
        <v>188</v>
      </c>
      <c r="F41" s="241" t="s">
        <v>188</v>
      </c>
      <c r="G41" s="241" t="s">
        <v>187</v>
      </c>
      <c r="H41" s="265" t="s">
        <v>119</v>
      </c>
      <c r="I41" s="266"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 min="6" max="6" width="11.28515625" customWidth="1"/>
  </cols>
  <sheetData>
    <row r="1" spans="1:8" ht="15.75" x14ac:dyDescent="0.25">
      <c r="A1" s="292" t="str">
        <f>'Date initiale'!C3</f>
        <v>Universitatea de Arhitectură și Urbanism "Ion Mincu" București</v>
      </c>
      <c r="B1" s="292"/>
      <c r="C1" s="292"/>
      <c r="D1" s="17"/>
      <c r="E1" s="43"/>
    </row>
    <row r="2" spans="1:8" ht="15.75" x14ac:dyDescent="0.25">
      <c r="A2" s="292" t="str">
        <f>'Date initiale'!B4&amp;" "&amp;'Date initiale'!C4</f>
        <v xml:space="preserve">Facultatea </v>
      </c>
      <c r="B2" s="292"/>
      <c r="C2" s="292"/>
      <c r="D2" s="2"/>
      <c r="E2" s="43"/>
    </row>
    <row r="3" spans="1:8" ht="15.75" x14ac:dyDescent="0.25">
      <c r="A3" s="292" t="str">
        <f>'Date initiale'!B5&amp;" "&amp;'Date initiale'!C5</f>
        <v xml:space="preserve">Departamentul </v>
      </c>
      <c r="B3" s="292"/>
      <c r="C3" s="292"/>
      <c r="D3" s="17"/>
      <c r="E3" s="43"/>
    </row>
    <row r="4" spans="1:8" x14ac:dyDescent="0.25">
      <c r="A4" s="134" t="str">
        <f>'Date initiale'!C6&amp;", "&amp;'Date initiale'!C7</f>
        <v xml:space="preserve">[nume, prenume], </v>
      </c>
      <c r="B4" s="134"/>
      <c r="C4" s="134"/>
    </row>
    <row r="5" spans="1:8" s="206" customFormat="1" x14ac:dyDescent="0.25">
      <c r="A5" s="134"/>
      <c r="B5" s="134"/>
      <c r="C5" s="134"/>
    </row>
    <row r="6" spans="1:8" ht="15.75" x14ac:dyDescent="0.25">
      <c r="A6" s="438" t="s">
        <v>159</v>
      </c>
      <c r="B6" s="438"/>
      <c r="C6" s="438"/>
      <c r="D6" s="438"/>
    </row>
    <row r="7" spans="1:8" s="206" customFormat="1" ht="15.75" customHeight="1" x14ac:dyDescent="0.25">
      <c r="A7" s="433"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33"/>
      <c r="C7" s="433"/>
      <c r="D7" s="433"/>
      <c r="E7" s="207"/>
      <c r="F7" s="207"/>
      <c r="G7" s="207"/>
      <c r="H7" s="207"/>
    </row>
    <row r="8" spans="1:8" ht="18.75" customHeight="1" thickBot="1" x14ac:dyDescent="0.3">
      <c r="A8" s="74"/>
      <c r="B8" s="74"/>
      <c r="C8" s="74"/>
      <c r="D8" s="74"/>
    </row>
    <row r="9" spans="1:8" ht="45.75" customHeight="1" thickBot="1" x14ac:dyDescent="0.3">
      <c r="A9" s="212" t="s">
        <v>80</v>
      </c>
      <c r="B9" s="241" t="s">
        <v>107</v>
      </c>
      <c r="C9" s="241" t="s">
        <v>119</v>
      </c>
      <c r="D9" s="242" t="s">
        <v>196</v>
      </c>
      <c r="E9" s="34"/>
      <c r="F9" s="298" t="s">
        <v>157</v>
      </c>
    </row>
    <row r="10" spans="1:8" x14ac:dyDescent="0.25">
      <c r="A10" s="282">
        <v>1</v>
      </c>
      <c r="B10" s="304"/>
      <c r="C10" s="305"/>
      <c r="D10" s="382"/>
      <c r="F10" s="299" t="s">
        <v>219</v>
      </c>
    </row>
    <row r="11" spans="1:8" x14ac:dyDescent="0.25">
      <c r="A11" s="263">
        <f>A10+1</f>
        <v>2</v>
      </c>
      <c r="B11" s="302"/>
      <c r="C11" s="249"/>
      <c r="D11" s="378"/>
    </row>
    <row r="12" spans="1:8" s="206" customFormat="1" x14ac:dyDescent="0.25">
      <c r="A12" s="263">
        <f t="shared" ref="A12:A19" si="0">A11+1</f>
        <v>3</v>
      </c>
      <c r="B12" s="273"/>
      <c r="C12" s="146"/>
      <c r="D12" s="362"/>
    </row>
    <row r="13" spans="1:8" s="206" customFormat="1" x14ac:dyDescent="0.25">
      <c r="A13" s="263">
        <f t="shared" si="0"/>
        <v>4</v>
      </c>
      <c r="B13" s="303"/>
      <c r="C13" s="146"/>
      <c r="D13" s="362"/>
    </row>
    <row r="14" spans="1:8" s="206" customFormat="1" x14ac:dyDescent="0.25">
      <c r="A14" s="263">
        <f t="shared" si="0"/>
        <v>5</v>
      </c>
      <c r="B14" s="303"/>
      <c r="C14" s="146"/>
      <c r="D14" s="362"/>
    </row>
    <row r="15" spans="1:8" x14ac:dyDescent="0.25">
      <c r="A15" s="263">
        <f t="shared" si="0"/>
        <v>6</v>
      </c>
      <c r="B15" s="273"/>
      <c r="C15" s="146"/>
      <c r="D15" s="362"/>
    </row>
    <row r="16" spans="1:8" x14ac:dyDescent="0.25">
      <c r="A16" s="263">
        <f t="shared" si="0"/>
        <v>7</v>
      </c>
      <c r="B16" s="303"/>
      <c r="C16" s="146"/>
      <c r="D16" s="362"/>
    </row>
    <row r="17" spans="1:4" x14ac:dyDescent="0.25">
      <c r="A17" s="263">
        <f t="shared" si="0"/>
        <v>8</v>
      </c>
      <c r="B17" s="303"/>
      <c r="C17" s="146"/>
      <c r="D17" s="362"/>
    </row>
    <row r="18" spans="1:4" x14ac:dyDescent="0.25">
      <c r="A18" s="263">
        <f t="shared" si="0"/>
        <v>9</v>
      </c>
      <c r="B18" s="303"/>
      <c r="C18" s="146"/>
      <c r="D18" s="362"/>
    </row>
    <row r="19" spans="1:4" ht="15.75" thickBot="1" x14ac:dyDescent="0.3">
      <c r="A19" s="285">
        <f t="shared" si="0"/>
        <v>10</v>
      </c>
      <c r="B19" s="306"/>
      <c r="C19" s="153"/>
      <c r="D19" s="377"/>
    </row>
    <row r="20" spans="1:4" ht="15.75" thickBot="1" x14ac:dyDescent="0.3">
      <c r="A20" s="398"/>
      <c r="B20" s="238"/>
      <c r="C20" s="177" t="str">
        <f>"Total "&amp;LEFT(A7,3)</f>
        <v>Total I15</v>
      </c>
      <c r="D20" s="307">
        <f>SUM(D10:D19)</f>
        <v>0</v>
      </c>
    </row>
    <row r="21" spans="1:4" ht="15.75" x14ac:dyDescent="0.25">
      <c r="A21" s="37"/>
      <c r="B21" s="25"/>
      <c r="C21" s="25"/>
      <c r="D21" s="25"/>
    </row>
    <row r="22" spans="1:4" x14ac:dyDescent="0.25">
      <c r="A22" s="22"/>
      <c r="B22" s="22"/>
      <c r="C22" s="22"/>
      <c r="D22" s="22"/>
    </row>
    <row r="26" spans="1:4" x14ac:dyDescent="0.25">
      <c r="A26" s="22"/>
      <c r="B26" s="18"/>
    </row>
    <row r="27" spans="1:4" x14ac:dyDescent="0.25">
      <c r="A27" s="22"/>
      <c r="B27" s="18"/>
    </row>
    <row r="28" spans="1:4" x14ac:dyDescent="0.25">
      <c r="A28" s="22"/>
    </row>
    <row r="29" spans="1:4" x14ac:dyDescent="0.25">
      <c r="A29" s="22"/>
    </row>
    <row r="30" spans="1:4" x14ac:dyDescent="0.25">
      <c r="A30" s="22"/>
    </row>
    <row r="31" spans="1:4" x14ac:dyDescent="0.25">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 min="6" max="6" width="10.42578125" customWidth="1"/>
  </cols>
  <sheetData>
    <row r="1" spans="1:11" ht="15.75" x14ac:dyDescent="0.25">
      <c r="A1" s="292" t="str">
        <f>'Date initiale'!C3</f>
        <v>Universitatea de Arhitectură și Urbanism "Ion Mincu" București</v>
      </c>
      <c r="B1" s="292"/>
      <c r="C1" s="292"/>
      <c r="D1" s="17"/>
    </row>
    <row r="2" spans="1:11" ht="15.75" x14ac:dyDescent="0.25">
      <c r="A2" s="292" t="str">
        <f>'Date initiale'!B4&amp;" "&amp;'Date initiale'!C4</f>
        <v xml:space="preserve">Facultatea </v>
      </c>
      <c r="B2" s="292"/>
      <c r="C2" s="292"/>
      <c r="D2" s="2"/>
    </row>
    <row r="3" spans="1:11" ht="15.75" x14ac:dyDescent="0.25">
      <c r="A3" s="292" t="str">
        <f>'Date initiale'!B5&amp;" "&amp;'Date initiale'!C5</f>
        <v xml:space="preserve">Departamentul </v>
      </c>
      <c r="B3" s="292"/>
      <c r="C3" s="292"/>
      <c r="D3" s="17"/>
    </row>
    <row r="4" spans="1:11" x14ac:dyDescent="0.25">
      <c r="A4" s="134" t="str">
        <f>'Date initiale'!C6&amp;", "&amp;'Date initiale'!C7</f>
        <v xml:space="preserve">[nume, prenume], </v>
      </c>
      <c r="B4" s="134"/>
      <c r="C4" s="134"/>
    </row>
    <row r="5" spans="1:11" s="206" customFormat="1" x14ac:dyDescent="0.25">
      <c r="A5" s="134"/>
      <c r="B5" s="134"/>
      <c r="C5" s="134"/>
    </row>
    <row r="6" spans="1:11" x14ac:dyDescent="0.25">
      <c r="A6" s="439" t="s">
        <v>159</v>
      </c>
      <c r="B6" s="439"/>
      <c r="C6" s="439"/>
      <c r="D6" s="439"/>
    </row>
    <row r="7" spans="1:11" s="206" customFormat="1" ht="40.5" customHeight="1" x14ac:dyDescent="0.25">
      <c r="A7" s="440"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40"/>
      <c r="C7" s="440"/>
      <c r="D7" s="440"/>
    </row>
    <row r="8" spans="1:11" ht="15.75" thickBot="1" x14ac:dyDescent="0.3"/>
    <row r="9" spans="1:11" ht="48.75" customHeight="1" thickBot="1" x14ac:dyDescent="0.3">
      <c r="A9" s="212" t="s">
        <v>80</v>
      </c>
      <c r="B9" s="174" t="s">
        <v>107</v>
      </c>
      <c r="C9" s="174" t="s">
        <v>119</v>
      </c>
      <c r="D9" s="321" t="s">
        <v>196</v>
      </c>
      <c r="F9" s="298" t="s">
        <v>157</v>
      </c>
    </row>
    <row r="10" spans="1:11" x14ac:dyDescent="0.25">
      <c r="A10" s="349">
        <v>1</v>
      </c>
      <c r="B10" s="341"/>
      <c r="C10" s="180"/>
      <c r="D10" s="383"/>
      <c r="F10" s="299" t="s">
        <v>220</v>
      </c>
      <c r="K10" s="22"/>
    </row>
    <row r="11" spans="1:11" s="206" customFormat="1" x14ac:dyDescent="0.25">
      <c r="A11" s="350">
        <f>A10+1</f>
        <v>2</v>
      </c>
      <c r="B11" s="330"/>
      <c r="C11" s="42"/>
      <c r="D11" s="376"/>
      <c r="K11" s="22"/>
    </row>
    <row r="12" spans="1:11" s="206" customFormat="1" x14ac:dyDescent="0.25">
      <c r="A12" s="350">
        <f t="shared" ref="A12:A19" si="0">A11+1</f>
        <v>3</v>
      </c>
      <c r="B12" s="330"/>
      <c r="C12" s="42"/>
      <c r="D12" s="376"/>
      <c r="K12" s="22"/>
    </row>
    <row r="13" spans="1:11" s="206" customFormat="1" x14ac:dyDescent="0.25">
      <c r="A13" s="350">
        <f t="shared" si="0"/>
        <v>4</v>
      </c>
      <c r="B13" s="330"/>
      <c r="C13" s="42"/>
      <c r="D13" s="376"/>
      <c r="K13" s="22"/>
    </row>
    <row r="14" spans="1:11" s="206" customFormat="1" x14ac:dyDescent="0.25">
      <c r="A14" s="350">
        <f t="shared" si="0"/>
        <v>5</v>
      </c>
      <c r="B14" s="330"/>
      <c r="C14" s="42"/>
      <c r="D14" s="376"/>
      <c r="K14" s="22"/>
    </row>
    <row r="15" spans="1:11" s="206" customFormat="1" x14ac:dyDescent="0.25">
      <c r="A15" s="350">
        <f t="shared" si="0"/>
        <v>6</v>
      </c>
      <c r="B15" s="330"/>
      <c r="C15" s="42"/>
      <c r="D15" s="376"/>
      <c r="K15" s="22"/>
    </row>
    <row r="16" spans="1:11" s="206" customFormat="1" x14ac:dyDescent="0.25">
      <c r="A16" s="350">
        <f t="shared" si="0"/>
        <v>7</v>
      </c>
      <c r="B16" s="330"/>
      <c r="C16" s="42"/>
      <c r="D16" s="376"/>
      <c r="K16" s="22"/>
    </row>
    <row r="17" spans="1:11" s="206" customFormat="1" x14ac:dyDescent="0.25">
      <c r="A17" s="350">
        <f t="shared" si="0"/>
        <v>8</v>
      </c>
      <c r="B17" s="330"/>
      <c r="C17" s="42"/>
      <c r="D17" s="376"/>
      <c r="K17" s="22"/>
    </row>
    <row r="18" spans="1:11" s="206" customFormat="1" x14ac:dyDescent="0.25">
      <c r="A18" s="350">
        <f t="shared" si="0"/>
        <v>9</v>
      </c>
      <c r="B18" s="330"/>
      <c r="C18" s="42"/>
      <c r="D18" s="376"/>
      <c r="K18" s="22"/>
    </row>
    <row r="19" spans="1:11" ht="15.75" thickBot="1" x14ac:dyDescent="0.3">
      <c r="A19" s="351">
        <f t="shared" si="0"/>
        <v>10</v>
      </c>
      <c r="B19" s="344"/>
      <c r="C19" s="170"/>
      <c r="D19" s="381"/>
      <c r="K19" s="22"/>
    </row>
    <row r="20" spans="1:11" ht="15.75" thickBot="1" x14ac:dyDescent="0.3">
      <c r="A20" s="394"/>
      <c r="B20" s="134"/>
      <c r="C20" s="137" t="str">
        <f>"Total "&amp;LEFT(A7,3)</f>
        <v>Total I16</v>
      </c>
      <c r="D20" s="138">
        <f>SUM(D10:D19)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s>
  <sheetData>
    <row r="1" spans="1:11" ht="15.75" x14ac:dyDescent="0.25">
      <c r="A1" s="292" t="str">
        <f>'Date initiale'!C3</f>
        <v>Universitatea de Arhitectură și Urbanism "Ion Mincu" București</v>
      </c>
      <c r="B1" s="292"/>
      <c r="C1" s="292"/>
      <c r="D1" s="17"/>
      <c r="E1" s="43"/>
    </row>
    <row r="2" spans="1:11" ht="15.75" x14ac:dyDescent="0.25">
      <c r="A2" s="292" t="str">
        <f>'Date initiale'!B4&amp;" "&amp;'Date initiale'!C4</f>
        <v xml:space="preserve">Facultatea </v>
      </c>
      <c r="B2" s="292"/>
      <c r="C2" s="292"/>
      <c r="D2" s="43"/>
      <c r="E2" s="43"/>
    </row>
    <row r="3" spans="1:11" ht="15.75" x14ac:dyDescent="0.25">
      <c r="A3" s="292" t="str">
        <f>'Date initiale'!B5&amp;" "&amp;'Date initiale'!C5</f>
        <v xml:space="preserve">Departamentul </v>
      </c>
      <c r="B3" s="292"/>
      <c r="C3" s="292"/>
      <c r="D3" s="17"/>
      <c r="E3" s="43"/>
    </row>
    <row r="4" spans="1:11" x14ac:dyDescent="0.25">
      <c r="A4" s="134" t="str">
        <f>'Date initiale'!C6&amp;", "&amp;'Date initiale'!C7</f>
        <v xml:space="preserve">[nume, prenume], </v>
      </c>
      <c r="B4" s="134"/>
      <c r="C4" s="134"/>
    </row>
    <row r="5" spans="1:11" s="206" customFormat="1" x14ac:dyDescent="0.25">
      <c r="A5" s="134"/>
      <c r="B5" s="134"/>
      <c r="C5" s="134"/>
    </row>
    <row r="6" spans="1:11" ht="34.5" customHeight="1" x14ac:dyDescent="0.25">
      <c r="A6" s="438" t="s">
        <v>159</v>
      </c>
      <c r="B6" s="438"/>
      <c r="C6" s="438"/>
      <c r="D6" s="438"/>
    </row>
    <row r="7" spans="1:11" s="206" customFormat="1" ht="34.5" customHeight="1" x14ac:dyDescent="0.25">
      <c r="A7" s="440"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40"/>
      <c r="C7" s="440"/>
      <c r="D7" s="440"/>
    </row>
    <row r="8" spans="1:11" ht="16.5" customHeight="1" thickBot="1" x14ac:dyDescent="0.3">
      <c r="A8" s="61"/>
      <c r="B8" s="61"/>
      <c r="C8" s="61"/>
      <c r="D8" s="61"/>
    </row>
    <row r="9" spans="1:11" ht="42.75" customHeight="1" thickBot="1" x14ac:dyDescent="0.3">
      <c r="A9" s="212" t="s">
        <v>80</v>
      </c>
      <c r="B9" s="174" t="s">
        <v>107</v>
      </c>
      <c r="C9" s="174" t="s">
        <v>119</v>
      </c>
      <c r="D9" s="321" t="s">
        <v>108</v>
      </c>
      <c r="E9" s="34"/>
      <c r="F9" s="298" t="s">
        <v>157</v>
      </c>
    </row>
    <row r="10" spans="1:11" x14ac:dyDescent="0.25">
      <c r="A10" s="179">
        <v>1</v>
      </c>
      <c r="B10" s="352"/>
      <c r="C10" s="180"/>
      <c r="D10" s="370"/>
      <c r="E10" s="34"/>
      <c r="F10" s="299" t="s">
        <v>221</v>
      </c>
      <c r="K10" s="22"/>
    </row>
    <row r="11" spans="1:11" x14ac:dyDescent="0.25">
      <c r="A11" s="181">
        <f>A10+1</f>
        <v>2</v>
      </c>
      <c r="B11" s="330"/>
      <c r="C11" s="42"/>
      <c r="D11" s="362"/>
      <c r="K11" s="22"/>
    </row>
    <row r="12" spans="1:11" x14ac:dyDescent="0.25">
      <c r="A12" s="181">
        <f t="shared" ref="A12:A19" si="0">A11+1</f>
        <v>3</v>
      </c>
      <c r="B12" s="330"/>
      <c r="C12" s="42"/>
      <c r="D12" s="362"/>
      <c r="K12" s="58"/>
    </row>
    <row r="13" spans="1:11" x14ac:dyDescent="0.25">
      <c r="A13" s="181">
        <f t="shared" si="0"/>
        <v>4</v>
      </c>
      <c r="B13" s="330"/>
      <c r="C13" s="42"/>
      <c r="D13" s="362"/>
    </row>
    <row r="14" spans="1:11" x14ac:dyDescent="0.25">
      <c r="A14" s="181">
        <f t="shared" si="0"/>
        <v>5</v>
      </c>
      <c r="B14" s="330"/>
      <c r="C14" s="42"/>
      <c r="D14" s="362"/>
    </row>
    <row r="15" spans="1:11" x14ac:dyDescent="0.25">
      <c r="A15" s="181">
        <f t="shared" si="0"/>
        <v>6</v>
      </c>
      <c r="B15" s="330"/>
      <c r="C15" s="42"/>
      <c r="D15" s="362"/>
    </row>
    <row r="16" spans="1:11" x14ac:dyDescent="0.25">
      <c r="A16" s="181">
        <f t="shared" si="0"/>
        <v>7</v>
      </c>
      <c r="B16" s="330"/>
      <c r="C16" s="42"/>
      <c r="D16" s="362"/>
    </row>
    <row r="17" spans="1:8" s="38" customFormat="1" x14ac:dyDescent="0.25">
      <c r="A17" s="181">
        <f t="shared" si="0"/>
        <v>8</v>
      </c>
      <c r="B17" s="330"/>
      <c r="C17" s="42"/>
      <c r="D17" s="362"/>
    </row>
    <row r="18" spans="1:8" x14ac:dyDescent="0.25">
      <c r="A18" s="181">
        <f t="shared" si="0"/>
        <v>9</v>
      </c>
      <c r="B18" s="330"/>
      <c r="C18" s="42"/>
      <c r="D18" s="362"/>
    </row>
    <row r="19" spans="1:8" ht="15.75" thickBot="1" x14ac:dyDescent="0.3">
      <c r="A19" s="343">
        <f t="shared" si="0"/>
        <v>10</v>
      </c>
      <c r="B19" s="344"/>
      <c r="C19" s="170"/>
      <c r="D19" s="377"/>
    </row>
    <row r="20" spans="1:8" s="22" customFormat="1" ht="15.75" thickBot="1" x14ac:dyDescent="0.3">
      <c r="A20" s="397"/>
      <c r="B20" s="353"/>
      <c r="C20" s="137" t="str">
        <f>"Total "&amp;LEFT(A7,3)</f>
        <v>Total I17</v>
      </c>
      <c r="D20" s="354">
        <f>SUM(D10:D19)</f>
        <v>0</v>
      </c>
    </row>
    <row r="21" spans="1:8" x14ac:dyDescent="0.25">
      <c r="B21" s="18"/>
    </row>
    <row r="22" spans="1:8" ht="53.25" customHeight="1" x14ac:dyDescent="0.25">
      <c r="A22" s="432"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32"/>
      <c r="C22" s="432"/>
      <c r="D22" s="432"/>
      <c r="E22" s="301"/>
      <c r="F22" s="301"/>
      <c r="G22" s="301"/>
      <c r="H22" s="301"/>
    </row>
    <row r="23" spans="1:8" x14ac:dyDescent="0.25">
      <c r="B23" s="18"/>
    </row>
    <row r="24" spans="1:8" x14ac:dyDescent="0.25">
      <c r="B24" s="18"/>
    </row>
    <row r="25" spans="1:8" x14ac:dyDescent="0.25">
      <c r="B25" s="18"/>
    </row>
    <row r="26" spans="1:8" x14ac:dyDescent="0.25">
      <c r="B26" s="18"/>
    </row>
    <row r="27" spans="1:8" x14ac:dyDescent="0.25">
      <c r="B27" s="18"/>
    </row>
    <row r="28" spans="1:8" x14ac:dyDescent="0.25">
      <c r="B28" s="18"/>
    </row>
    <row r="29" spans="1:8" x14ac:dyDescent="0.25">
      <c r="B29" s="18"/>
    </row>
    <row r="30" spans="1:8" x14ac:dyDescent="0.25">
      <c r="B30" s="18"/>
    </row>
    <row r="31" spans="1:8" x14ac:dyDescent="0.25">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A6" sqref="A6:E6"/>
    </sheetView>
  </sheetViews>
  <sheetFormatPr defaultRowHeight="15" x14ac:dyDescent="0.25"/>
  <cols>
    <col min="1" max="1" width="5.140625" customWidth="1"/>
    <col min="2" max="2" width="27.140625" customWidth="1"/>
    <col min="3" max="3" width="75.7109375" customWidth="1"/>
    <col min="4" max="4" width="10.5703125" style="206" customWidth="1"/>
    <col min="5" max="5" width="9.7109375" customWidth="1"/>
    <col min="7" max="7" width="14.140625" customWidth="1"/>
  </cols>
  <sheetData>
    <row r="1" spans="1:11" x14ac:dyDescent="0.25">
      <c r="A1" s="294" t="str">
        <f>'Date initiale'!C3</f>
        <v>Universitatea de Arhitectură și Urbanism "Ion Mincu" București</v>
      </c>
      <c r="B1" s="294"/>
      <c r="D1" s="294"/>
    </row>
    <row r="2" spans="1:11" ht="15.75" x14ac:dyDescent="0.25">
      <c r="A2" s="292" t="str">
        <f>'Date initiale'!B4&amp;" "&amp;'Date initiale'!C4</f>
        <v xml:space="preserve">Facultatea </v>
      </c>
      <c r="B2" s="292"/>
      <c r="C2" s="17"/>
      <c r="D2" s="292"/>
      <c r="E2" s="17"/>
    </row>
    <row r="3" spans="1:11" ht="15.75" x14ac:dyDescent="0.25">
      <c r="A3" s="292" t="str">
        <f>'Date initiale'!B5&amp;" "&amp;'Date initiale'!C5</f>
        <v xml:space="preserve">Departamentul </v>
      </c>
      <c r="B3" s="292"/>
      <c r="C3" s="17"/>
      <c r="D3" s="292"/>
      <c r="E3" s="17"/>
    </row>
    <row r="4" spans="1:11" ht="15.75" x14ac:dyDescent="0.25">
      <c r="A4" s="431" t="str">
        <f>'Date initiale'!C6&amp;", "&amp;'Date initiale'!C7</f>
        <v xml:space="preserve">[nume, prenume], </v>
      </c>
      <c r="B4" s="431"/>
      <c r="C4" s="441"/>
      <c r="D4" s="441"/>
      <c r="E4" s="441"/>
    </row>
    <row r="5" spans="1:11" s="206" customFormat="1" ht="15.75" x14ac:dyDescent="0.25">
      <c r="A5" s="293"/>
      <c r="B5" s="293"/>
      <c r="C5" s="17"/>
      <c r="D5" s="293"/>
      <c r="E5" s="17"/>
    </row>
    <row r="6" spans="1:11" ht="15.75" x14ac:dyDescent="0.25">
      <c r="A6" s="436" t="s">
        <v>159</v>
      </c>
      <c r="B6" s="436"/>
      <c r="C6" s="436"/>
      <c r="D6" s="436"/>
      <c r="E6" s="436"/>
    </row>
    <row r="7" spans="1:11" ht="67.5" customHeight="1" x14ac:dyDescent="0.25">
      <c r="A7" s="440"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0"/>
      <c r="C7" s="440"/>
      <c r="D7" s="440"/>
      <c r="E7" s="440"/>
      <c r="F7" s="41"/>
      <c r="G7" s="41"/>
      <c r="H7" s="41"/>
      <c r="I7" s="41"/>
    </row>
    <row r="8" spans="1:11" s="22" customFormat="1" ht="20.25" customHeight="1" thickBot="1" x14ac:dyDescent="0.3">
      <c r="A8" s="61"/>
      <c r="B8" s="61"/>
      <c r="C8" s="61"/>
      <c r="D8" s="61"/>
      <c r="E8" s="61"/>
      <c r="F8" s="71"/>
      <c r="G8" s="71"/>
      <c r="H8" s="71"/>
      <c r="I8" s="71"/>
    </row>
    <row r="9" spans="1:11" ht="30.75" thickBot="1" x14ac:dyDescent="0.3">
      <c r="A9" s="173" t="s">
        <v>80</v>
      </c>
      <c r="B9" s="241" t="s">
        <v>199</v>
      </c>
      <c r="C9" s="241" t="s">
        <v>112</v>
      </c>
      <c r="D9" s="241" t="s">
        <v>111</v>
      </c>
      <c r="E9" s="266" t="s">
        <v>196</v>
      </c>
      <c r="G9" s="298" t="s">
        <v>157</v>
      </c>
      <c r="K9" s="22"/>
    </row>
    <row r="10" spans="1:11" s="206" customFormat="1" x14ac:dyDescent="0.25">
      <c r="A10" s="315">
        <v>1</v>
      </c>
      <c r="B10" s="316"/>
      <c r="C10" s="317"/>
      <c r="D10" s="279"/>
      <c r="E10" s="370"/>
      <c r="G10" s="299" t="s">
        <v>222</v>
      </c>
      <c r="K10" s="22"/>
    </row>
    <row r="11" spans="1:11" s="206" customFormat="1" x14ac:dyDescent="0.25">
      <c r="A11" s="227">
        <f>A10+1</f>
        <v>2</v>
      </c>
      <c r="B11" s="273"/>
      <c r="C11" s="313"/>
      <c r="D11" s="146"/>
      <c r="E11" s="362"/>
      <c r="K11" s="22"/>
    </row>
    <row r="12" spans="1:11" s="206" customFormat="1" x14ac:dyDescent="0.25">
      <c r="A12" s="227">
        <f t="shared" ref="A12:A19" si="0">A11+1</f>
        <v>3</v>
      </c>
      <c r="B12" s="273"/>
      <c r="C12" s="313"/>
      <c r="D12" s="146"/>
      <c r="E12" s="362"/>
      <c r="K12" s="22"/>
    </row>
    <row r="13" spans="1:11" s="206" customFormat="1" x14ac:dyDescent="0.25">
      <c r="A13" s="227">
        <f t="shared" si="0"/>
        <v>4</v>
      </c>
      <c r="B13" s="273"/>
      <c r="C13" s="313"/>
      <c r="D13" s="146"/>
      <c r="E13" s="362"/>
      <c r="K13" s="22"/>
    </row>
    <row r="14" spans="1:11" x14ac:dyDescent="0.25">
      <c r="A14" s="227">
        <f t="shared" si="0"/>
        <v>5</v>
      </c>
      <c r="B14" s="273"/>
      <c r="C14" s="313"/>
      <c r="D14" s="146"/>
      <c r="E14" s="362"/>
      <c r="K14" s="22"/>
    </row>
    <row r="15" spans="1:11" s="206" customFormat="1" x14ac:dyDescent="0.25">
      <c r="A15" s="227">
        <f t="shared" si="0"/>
        <v>6</v>
      </c>
      <c r="B15" s="273"/>
      <c r="C15" s="313"/>
      <c r="D15" s="146"/>
      <c r="E15" s="362"/>
      <c r="K15" s="22"/>
    </row>
    <row r="16" spans="1:11" s="206" customFormat="1" x14ac:dyDescent="0.25">
      <c r="A16" s="227">
        <f t="shared" si="0"/>
        <v>7</v>
      </c>
      <c r="B16" s="273"/>
      <c r="C16" s="313"/>
      <c r="D16" s="146"/>
      <c r="E16" s="362"/>
      <c r="K16" s="22"/>
    </row>
    <row r="17" spans="1:11" s="206" customFormat="1" x14ac:dyDescent="0.25">
      <c r="A17" s="227">
        <f t="shared" si="0"/>
        <v>8</v>
      </c>
      <c r="B17" s="273"/>
      <c r="C17" s="313"/>
      <c r="D17" s="146"/>
      <c r="E17" s="362"/>
      <c r="K17" s="22"/>
    </row>
    <row r="18" spans="1:11" s="206" customFormat="1" x14ac:dyDescent="0.25">
      <c r="A18" s="227">
        <f t="shared" si="0"/>
        <v>9</v>
      </c>
      <c r="B18" s="273"/>
      <c r="C18" s="313"/>
      <c r="D18" s="146"/>
      <c r="E18" s="362"/>
      <c r="K18" s="22"/>
    </row>
    <row r="19" spans="1:11" s="206" customFormat="1" ht="15.75" thickBot="1" x14ac:dyDescent="0.3">
      <c r="A19" s="234">
        <f t="shared" si="0"/>
        <v>10</v>
      </c>
      <c r="B19" s="318"/>
      <c r="C19" s="319"/>
      <c r="D19" s="153"/>
      <c r="E19" s="377"/>
      <c r="K19" s="22"/>
    </row>
    <row r="20" spans="1:11" ht="15.75" thickBot="1" x14ac:dyDescent="0.3">
      <c r="A20" s="396"/>
      <c r="B20" s="239"/>
      <c r="C20" s="314"/>
      <c r="D20" s="177" t="str">
        <f>"Total "&amp;LEFT(A7,3)</f>
        <v>Total I18</v>
      </c>
      <c r="E20" s="178">
        <f>SUM(E10:E19)</f>
        <v>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5"/>
  <sheetViews>
    <sheetView workbookViewId="0">
      <selection activeCell="A6" sqref="A6:E6"/>
    </sheetView>
  </sheetViews>
  <sheetFormatPr defaultRowHeight="15" x14ac:dyDescent="0.25"/>
  <cols>
    <col min="1" max="1" width="5.140625" customWidth="1"/>
    <col min="2" max="2" width="86.28515625" customWidth="1"/>
    <col min="3" max="3" width="17.140625" style="206" customWidth="1"/>
    <col min="4" max="4" width="10.5703125" customWidth="1"/>
    <col min="5" max="5" width="9.7109375" customWidth="1"/>
    <col min="7" max="7" width="13.42578125" customWidth="1"/>
  </cols>
  <sheetData>
    <row r="1" spans="1:7" ht="15.75" x14ac:dyDescent="0.25">
      <c r="A1" s="292" t="str">
        <f>'Date initiale'!C3</f>
        <v>Universitatea de Arhitectură și Urbanism "Ion Mincu" București</v>
      </c>
      <c r="B1" s="292"/>
      <c r="C1" s="292"/>
      <c r="D1" s="292"/>
      <c r="E1" s="17"/>
    </row>
    <row r="2" spans="1:7" ht="15.75" x14ac:dyDescent="0.25">
      <c r="A2" s="292" t="str">
        <f>'Date initiale'!B4&amp;" "&amp;'Date initiale'!C4</f>
        <v xml:space="preserve">Facultatea </v>
      </c>
      <c r="B2" s="292"/>
      <c r="C2" s="292"/>
      <c r="D2" s="292"/>
      <c r="E2" s="17"/>
    </row>
    <row r="3" spans="1:7" ht="15.75" x14ac:dyDescent="0.25">
      <c r="A3" s="292" t="str">
        <f>'Date initiale'!B5&amp;" "&amp;'Date initiale'!C5</f>
        <v xml:space="preserve">Departamentul </v>
      </c>
      <c r="B3" s="292"/>
      <c r="C3" s="292"/>
      <c r="D3" s="292"/>
      <c r="E3" s="17"/>
    </row>
    <row r="4" spans="1:7" x14ac:dyDescent="0.25">
      <c r="A4" s="134" t="str">
        <f>'Date initiale'!C6&amp;", "&amp;'Date initiale'!C7</f>
        <v xml:space="preserve">[nume, prenume], </v>
      </c>
      <c r="B4" s="134"/>
      <c r="C4" s="134"/>
      <c r="D4" s="134"/>
    </row>
    <row r="5" spans="1:7" s="206" customFormat="1" x14ac:dyDescent="0.25">
      <c r="A5" s="134"/>
      <c r="B5" s="134"/>
      <c r="C5" s="134"/>
      <c r="D5" s="134"/>
    </row>
    <row r="6" spans="1:7" ht="15.75" x14ac:dyDescent="0.25">
      <c r="A6" s="442" t="s">
        <v>159</v>
      </c>
      <c r="B6" s="443"/>
      <c r="C6" s="443"/>
      <c r="D6" s="443"/>
      <c r="E6" s="444"/>
    </row>
    <row r="7" spans="1:7" s="206" customFormat="1" ht="15.75" x14ac:dyDescent="0.25">
      <c r="A7" s="440" t="str">
        <f>'Descriere indicatori'!A26&amp;". "&amp;'Descriere indicatori'!B26</f>
        <v xml:space="preserve">I19. Expoziţii organizate la nivel internaţional/naţional sau local în calitate de autor, coautor, curator </v>
      </c>
      <c r="B7" s="440"/>
      <c r="C7" s="440"/>
      <c r="D7" s="440"/>
      <c r="E7" s="440"/>
      <c r="F7" s="312"/>
    </row>
    <row r="8" spans="1:7" s="206" customFormat="1" ht="32.25" customHeight="1" thickBot="1" x14ac:dyDescent="0.3">
      <c r="A8" s="60"/>
      <c r="B8" s="60"/>
      <c r="C8" s="60"/>
      <c r="D8" s="60"/>
      <c r="E8" s="60"/>
    </row>
    <row r="9" spans="1:7" ht="30.75" thickBot="1" x14ac:dyDescent="0.3">
      <c r="A9" s="173" t="s">
        <v>80</v>
      </c>
      <c r="B9" s="320" t="s">
        <v>201</v>
      </c>
      <c r="C9" s="174" t="s">
        <v>200</v>
      </c>
      <c r="D9" s="174" t="s">
        <v>119</v>
      </c>
      <c r="E9" s="321" t="s">
        <v>196</v>
      </c>
      <c r="G9" s="298" t="s">
        <v>157</v>
      </c>
    </row>
    <row r="10" spans="1:7" x14ac:dyDescent="0.25">
      <c r="A10" s="325">
        <v>1</v>
      </c>
      <c r="B10" s="326"/>
      <c r="C10" s="326"/>
      <c r="D10" s="326"/>
      <c r="E10" s="384"/>
      <c r="G10" s="299" t="s">
        <v>221</v>
      </c>
    </row>
    <row r="11" spans="1:7" x14ac:dyDescent="0.25">
      <c r="A11" s="328">
        <f>A10+1</f>
        <v>2</v>
      </c>
      <c r="B11" s="322"/>
      <c r="C11" s="42"/>
      <c r="D11" s="42"/>
      <c r="E11" s="385"/>
      <c r="G11" s="299" t="s">
        <v>223</v>
      </c>
    </row>
    <row r="12" spans="1:7" x14ac:dyDescent="0.25">
      <c r="A12" s="328">
        <f t="shared" ref="A12:A19" si="0">A11+1</f>
        <v>3</v>
      </c>
      <c r="B12" s="322"/>
      <c r="C12" s="42"/>
      <c r="D12" s="42"/>
      <c r="E12" s="385"/>
      <c r="G12" s="299" t="s">
        <v>224</v>
      </c>
    </row>
    <row r="13" spans="1:7" x14ac:dyDescent="0.25">
      <c r="A13" s="328">
        <f t="shared" si="0"/>
        <v>4</v>
      </c>
      <c r="B13" s="322"/>
      <c r="C13" s="42"/>
      <c r="D13" s="42"/>
      <c r="E13" s="385"/>
    </row>
    <row r="14" spans="1:7" x14ac:dyDescent="0.25">
      <c r="A14" s="328">
        <f t="shared" si="0"/>
        <v>5</v>
      </c>
      <c r="B14" s="330"/>
      <c r="C14" s="42"/>
      <c r="D14" s="42"/>
      <c r="E14" s="386"/>
    </row>
    <row r="15" spans="1:7" x14ac:dyDescent="0.25">
      <c r="A15" s="328">
        <f t="shared" si="0"/>
        <v>6</v>
      </c>
      <c r="B15" s="330"/>
      <c r="C15" s="42"/>
      <c r="D15" s="42"/>
      <c r="E15" s="386"/>
    </row>
    <row r="16" spans="1:7" x14ac:dyDescent="0.25">
      <c r="A16" s="328">
        <f t="shared" si="0"/>
        <v>7</v>
      </c>
      <c r="B16" s="330"/>
      <c r="C16" s="42"/>
      <c r="D16" s="42"/>
      <c r="E16" s="386"/>
    </row>
    <row r="17" spans="1:5" x14ac:dyDescent="0.25">
      <c r="A17" s="328">
        <f t="shared" si="0"/>
        <v>8</v>
      </c>
      <c r="B17" s="330"/>
      <c r="C17" s="42"/>
      <c r="D17" s="42"/>
      <c r="E17" s="362"/>
    </row>
    <row r="18" spans="1:5" s="58" customFormat="1" x14ac:dyDescent="0.25">
      <c r="A18" s="328">
        <f t="shared" si="0"/>
        <v>9</v>
      </c>
      <c r="B18" s="332"/>
      <c r="C18" s="201"/>
      <c r="D18" s="201"/>
      <c r="E18" s="387"/>
    </row>
    <row r="19" spans="1:5" s="58" customFormat="1" ht="15.75" thickBot="1" x14ac:dyDescent="0.3">
      <c r="A19" s="334">
        <f t="shared" si="0"/>
        <v>10</v>
      </c>
      <c r="B19" s="335"/>
      <c r="C19" s="336"/>
      <c r="D19" s="336"/>
      <c r="E19" s="388"/>
    </row>
    <row r="20" spans="1:5" ht="15.75" thickBot="1" x14ac:dyDescent="0.3">
      <c r="A20" s="395"/>
      <c r="B20" s="323"/>
      <c r="C20" s="324"/>
      <c r="D20" s="177" t="str">
        <f>"Total "&amp;LEFT(A7,3)</f>
        <v>Total I19</v>
      </c>
      <c r="E20" s="138">
        <f>SUM(E10:E19)</f>
        <v>0</v>
      </c>
    </row>
    <row r="21" spans="1:5" x14ac:dyDescent="0.25">
      <c r="B21" s="18"/>
    </row>
    <row r="22" spans="1:5" x14ac:dyDescent="0.25">
      <c r="B22" s="22"/>
    </row>
    <row r="23" spans="1:5" x14ac:dyDescent="0.25">
      <c r="B23" s="22"/>
    </row>
    <row r="24" spans="1:5" x14ac:dyDescent="0.25">
      <c r="B24" s="22"/>
    </row>
    <row r="25" spans="1:5" x14ac:dyDescent="0.2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A6" sqref="A6:D6"/>
    </sheetView>
  </sheetViews>
  <sheetFormatPr defaultRowHeight="15" x14ac:dyDescent="0.25"/>
  <cols>
    <col min="1" max="1" width="5.140625" customWidth="1"/>
    <col min="2" max="2" width="104.28515625" customWidth="1"/>
    <col min="3" max="3" width="10.5703125" customWidth="1"/>
    <col min="4" max="4" width="9.7109375" customWidth="1"/>
  </cols>
  <sheetData>
    <row r="1" spans="1:10" x14ac:dyDescent="0.25">
      <c r="A1" s="294" t="str">
        <f>'Date initiale'!C3</f>
        <v>Universitatea de Arhitectură și Urbanism "Ion Mincu" București</v>
      </c>
      <c r="B1" s="294"/>
    </row>
    <row r="2" spans="1:10" x14ac:dyDescent="0.25">
      <c r="A2" s="294" t="str">
        <f>'Date initiale'!B4&amp;" "&amp;'Date initiale'!C4</f>
        <v xml:space="preserve">Facultatea </v>
      </c>
      <c r="B2" s="294"/>
    </row>
    <row r="3" spans="1:10" x14ac:dyDescent="0.25">
      <c r="A3" s="294" t="str">
        <f>'Date initiale'!B5&amp;" "&amp;'Date initiale'!C5</f>
        <v xml:space="preserve">Departamentul </v>
      </c>
      <c r="B3" s="294"/>
    </row>
    <row r="4" spans="1:10" x14ac:dyDescent="0.25">
      <c r="A4" s="134" t="str">
        <f>'Date initiale'!C6&amp;", "&amp;'Date initiale'!C7</f>
        <v xml:space="preserve">[nume, prenume], </v>
      </c>
      <c r="B4" s="134"/>
    </row>
    <row r="5" spans="1:10" s="206" customFormat="1" x14ac:dyDescent="0.25">
      <c r="A5" s="134"/>
      <c r="B5" s="134"/>
    </row>
    <row r="6" spans="1:10" ht="15.75" x14ac:dyDescent="0.25">
      <c r="A6" s="436" t="s">
        <v>159</v>
      </c>
      <c r="B6" s="436"/>
      <c r="C6" s="436"/>
      <c r="D6" s="436"/>
    </row>
    <row r="7" spans="1:10" ht="24" customHeight="1" x14ac:dyDescent="0.25">
      <c r="A7" s="440" t="str">
        <f>'Descriere indicatori'!A27&amp;". "&amp;'Descriere indicatori'!B27</f>
        <v xml:space="preserve">I20. Organizator expoziţii la nivel internaţional/naţional </v>
      </c>
      <c r="B7" s="440"/>
      <c r="C7" s="440"/>
      <c r="D7" s="440"/>
    </row>
    <row r="8" spans="1:10" ht="15.75" thickBot="1" x14ac:dyDescent="0.3"/>
    <row r="9" spans="1:10" ht="30.75" thickBot="1" x14ac:dyDescent="0.3">
      <c r="A9" s="173" t="s">
        <v>80</v>
      </c>
      <c r="B9" s="320" t="s">
        <v>201</v>
      </c>
      <c r="C9" s="174" t="s">
        <v>119</v>
      </c>
      <c r="D9" s="321" t="s">
        <v>196</v>
      </c>
      <c r="F9" s="298" t="s">
        <v>157</v>
      </c>
      <c r="J9" s="14"/>
    </row>
    <row r="10" spans="1:10" x14ac:dyDescent="0.25">
      <c r="A10" s="325">
        <v>1</v>
      </c>
      <c r="B10" s="326"/>
      <c r="C10" s="326"/>
      <c r="D10" s="327"/>
      <c r="F10" s="299" t="s">
        <v>221</v>
      </c>
      <c r="J10" s="300"/>
    </row>
    <row r="11" spans="1:10" x14ac:dyDescent="0.25">
      <c r="A11" s="328">
        <f>A10+1</f>
        <v>2</v>
      </c>
      <c r="B11" s="322"/>
      <c r="C11" s="42"/>
      <c r="D11" s="329"/>
      <c r="J11" s="58"/>
    </row>
    <row r="12" spans="1:10" x14ac:dyDescent="0.25">
      <c r="A12" s="328">
        <f t="shared" ref="A12:A19" si="0">A11+1</f>
        <v>3</v>
      </c>
      <c r="B12" s="322"/>
      <c r="C12" s="42"/>
      <c r="D12" s="329"/>
    </row>
    <row r="13" spans="1:10" x14ac:dyDescent="0.25">
      <c r="A13" s="328">
        <f t="shared" si="0"/>
        <v>4</v>
      </c>
      <c r="B13" s="322"/>
      <c r="C13" s="42"/>
      <c r="D13" s="329"/>
    </row>
    <row r="14" spans="1:10" x14ac:dyDescent="0.25">
      <c r="A14" s="328">
        <f t="shared" si="0"/>
        <v>5</v>
      </c>
      <c r="B14" s="330"/>
      <c r="C14" s="42"/>
      <c r="D14" s="331"/>
    </row>
    <row r="15" spans="1:10" x14ac:dyDescent="0.25">
      <c r="A15" s="328">
        <f t="shared" si="0"/>
        <v>6</v>
      </c>
      <c r="B15" s="330"/>
      <c r="C15" s="42"/>
      <c r="D15" s="331"/>
    </row>
    <row r="16" spans="1:10" x14ac:dyDescent="0.25">
      <c r="A16" s="328">
        <f t="shared" si="0"/>
        <v>7</v>
      </c>
      <c r="B16" s="330"/>
      <c r="C16" s="42"/>
      <c r="D16" s="331"/>
    </row>
    <row r="17" spans="1:4" x14ac:dyDescent="0.25">
      <c r="A17" s="328">
        <f t="shared" si="0"/>
        <v>8</v>
      </c>
      <c r="B17" s="330"/>
      <c r="C17" s="42"/>
      <c r="D17" s="165"/>
    </row>
    <row r="18" spans="1:4" x14ac:dyDescent="0.25">
      <c r="A18" s="328">
        <f t="shared" si="0"/>
        <v>9</v>
      </c>
      <c r="B18" s="332"/>
      <c r="C18" s="201"/>
      <c r="D18" s="333"/>
    </row>
    <row r="19" spans="1:4" ht="15.75" thickBot="1" x14ac:dyDescent="0.3">
      <c r="A19" s="334">
        <f t="shared" si="0"/>
        <v>10</v>
      </c>
      <c r="B19" s="335"/>
      <c r="C19" s="336"/>
      <c r="D19" s="337"/>
    </row>
    <row r="20" spans="1:4" ht="15.75" thickBot="1" x14ac:dyDescent="0.3">
      <c r="A20" s="395"/>
      <c r="B20" s="323"/>
      <c r="C20" s="177" t="str">
        <f>"Total "&amp;LEFT(A7,3)</f>
        <v>Total I20</v>
      </c>
      <c r="D20" s="138">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46"/>
  <sheetViews>
    <sheetView showGridLines="0" showRowColHeaders="0" zoomScale="130" zoomScaleNormal="130" workbookViewId="0">
      <selection activeCell="B6" sqref="B6"/>
    </sheetView>
  </sheetViews>
  <sheetFormatPr defaultRowHeight="15" x14ac:dyDescent="0.25"/>
  <cols>
    <col min="1" max="1" width="8.7109375" customWidth="1"/>
    <col min="2" max="2" width="72" customWidth="1"/>
    <col min="3" max="3" width="7.7109375" customWidth="1"/>
  </cols>
  <sheetData>
    <row r="1" spans="1:3" x14ac:dyDescent="0.25">
      <c r="A1" s="421" t="s">
        <v>148</v>
      </c>
      <c r="B1" s="421"/>
      <c r="C1" s="421"/>
    </row>
    <row r="2" spans="1:3" s="206" customFormat="1" x14ac:dyDescent="0.25">
      <c r="A2" s="411" t="str">
        <f>"Facultatea de "&amp;'Date initiale'!C4</f>
        <v xml:space="preserve">Facultatea de </v>
      </c>
      <c r="B2" s="411"/>
      <c r="C2" s="411"/>
    </row>
    <row r="3" spans="1:3" x14ac:dyDescent="0.25">
      <c r="A3" s="421" t="str">
        <f>"Departamentul "&amp;'Date initiale'!C5</f>
        <v xml:space="preserve">Departamentul </v>
      </c>
      <c r="B3" s="421"/>
      <c r="C3" s="421"/>
    </row>
    <row r="4" spans="1:3" x14ac:dyDescent="0.25">
      <c r="A4" s="411" t="str">
        <f>"Nume și prenume: "&amp;'Date initiale'!C6</f>
        <v>Nume și prenume: [nume, prenume]</v>
      </c>
      <c r="B4" s="411"/>
      <c r="C4" s="411"/>
    </row>
    <row r="5" spans="1:3" s="206" customFormat="1" x14ac:dyDescent="0.25">
      <c r="A5" s="411" t="str">
        <f>"Post: "&amp;'Date initiale'!C7</f>
        <v xml:space="preserve">Post: </v>
      </c>
      <c r="B5" s="411"/>
      <c r="C5" s="411"/>
    </row>
    <row r="6" spans="1:3" x14ac:dyDescent="0.25">
      <c r="A6" s="411" t="str">
        <f>"Standard de referință: "&amp;'Date initiale'!C8</f>
        <v xml:space="preserve">Standard de referință: </v>
      </c>
      <c r="B6" s="411"/>
      <c r="C6" s="411"/>
    </row>
    <row r="7" spans="1:3" x14ac:dyDescent="0.25">
      <c r="A7" s="206"/>
      <c r="B7" s="206"/>
      <c r="C7" s="206"/>
    </row>
    <row r="8" spans="1:3" s="206" customFormat="1" ht="15.75" x14ac:dyDescent="0.25">
      <c r="A8" s="424" t="s">
        <v>258</v>
      </c>
      <c r="B8" s="424"/>
      <c r="C8" s="424"/>
    </row>
    <row r="9" spans="1:3" ht="65.25" customHeight="1" x14ac:dyDescent="0.25">
      <c r="A9" s="422" t="s">
        <v>257</v>
      </c>
      <c r="B9" s="423"/>
      <c r="C9" s="423"/>
    </row>
    <row r="10" spans="1:3" ht="30" x14ac:dyDescent="0.25">
      <c r="A10" s="96" t="s">
        <v>91</v>
      </c>
      <c r="B10" s="96" t="s">
        <v>230</v>
      </c>
      <c r="C10" s="96" t="s">
        <v>196</v>
      </c>
    </row>
    <row r="11" spans="1:3" x14ac:dyDescent="0.25">
      <c r="A11" s="97" t="s">
        <v>21</v>
      </c>
      <c r="B11" s="103" t="s">
        <v>231</v>
      </c>
      <c r="C11" s="113">
        <f>'I1'!I20</f>
        <v>0</v>
      </c>
    </row>
    <row r="12" spans="1:3" ht="15" customHeight="1" x14ac:dyDescent="0.25">
      <c r="A12" s="98" t="s">
        <v>23</v>
      </c>
      <c r="B12" s="104" t="s">
        <v>232</v>
      </c>
      <c r="C12" s="114">
        <f>'I2'!I20</f>
        <v>0</v>
      </c>
    </row>
    <row r="13" spans="1:3" x14ac:dyDescent="0.25">
      <c r="A13" s="98" t="s">
        <v>26</v>
      </c>
      <c r="B13" s="105" t="s">
        <v>233</v>
      </c>
      <c r="C13" s="114">
        <f>'I3'!I20</f>
        <v>0</v>
      </c>
    </row>
    <row r="14" spans="1:3" x14ac:dyDescent="0.25">
      <c r="A14" s="98" t="s">
        <v>30</v>
      </c>
      <c r="B14" s="104" t="s">
        <v>242</v>
      </c>
      <c r="C14" s="114">
        <f>'I4'!I20</f>
        <v>0</v>
      </c>
    </row>
    <row r="15" spans="1:3" ht="45" x14ac:dyDescent="0.25">
      <c r="A15" s="98" t="s">
        <v>34</v>
      </c>
      <c r="B15" s="104" t="s">
        <v>243</v>
      </c>
      <c r="C15" s="114">
        <f>'I5'!I20</f>
        <v>0</v>
      </c>
    </row>
    <row r="16" spans="1:3" ht="15" customHeight="1" x14ac:dyDescent="0.25">
      <c r="A16" s="98" t="s">
        <v>36</v>
      </c>
      <c r="B16" s="104" t="s">
        <v>244</v>
      </c>
      <c r="C16" s="114">
        <f>'I6'!I20</f>
        <v>0</v>
      </c>
    </row>
    <row r="17" spans="1:3" x14ac:dyDescent="0.25">
      <c r="A17" s="98" t="s">
        <v>39</v>
      </c>
      <c r="B17" s="104" t="s">
        <v>245</v>
      </c>
      <c r="C17" s="114">
        <f>'I7'!I20</f>
        <v>0</v>
      </c>
    </row>
    <row r="18" spans="1:3" ht="30" x14ac:dyDescent="0.25">
      <c r="A18" s="98" t="s">
        <v>41</v>
      </c>
      <c r="B18" s="104" t="s">
        <v>234</v>
      </c>
      <c r="C18" s="114">
        <f>'I8'!I20</f>
        <v>0</v>
      </c>
    </row>
    <row r="19" spans="1:3" ht="30" x14ac:dyDescent="0.25">
      <c r="A19" s="98" t="s">
        <v>44</v>
      </c>
      <c r="B19" s="104" t="s">
        <v>235</v>
      </c>
      <c r="C19" s="114">
        <f>'I9'!I20</f>
        <v>0</v>
      </c>
    </row>
    <row r="20" spans="1:3" ht="30" x14ac:dyDescent="0.25">
      <c r="A20" s="98" t="s">
        <v>47</v>
      </c>
      <c r="B20" s="104" t="s">
        <v>246</v>
      </c>
      <c r="C20" s="114">
        <f>'I10'!I20</f>
        <v>0</v>
      </c>
    </row>
    <row r="21" spans="1:3" ht="45" x14ac:dyDescent="0.25">
      <c r="A21" s="99" t="s">
        <v>50</v>
      </c>
      <c r="B21" s="104" t="s">
        <v>247</v>
      </c>
      <c r="C21" s="114">
        <f>I11a!I20</f>
        <v>0</v>
      </c>
    </row>
    <row r="22" spans="1:3" ht="45" x14ac:dyDescent="0.25">
      <c r="A22" s="100"/>
      <c r="B22" s="104" t="s">
        <v>248</v>
      </c>
      <c r="C22" s="114">
        <f>I11b!H20</f>
        <v>0</v>
      </c>
    </row>
    <row r="23" spans="1:3" ht="30" x14ac:dyDescent="0.25">
      <c r="A23" s="97"/>
      <c r="B23" s="106" t="s">
        <v>236</v>
      </c>
      <c r="C23" s="114">
        <f>I11c!G20</f>
        <v>0</v>
      </c>
    </row>
    <row r="24" spans="1:3" ht="30" x14ac:dyDescent="0.25">
      <c r="A24" s="98" t="s">
        <v>57</v>
      </c>
      <c r="B24" s="104" t="s">
        <v>237</v>
      </c>
      <c r="C24" s="114">
        <f>'I12'!H20</f>
        <v>0</v>
      </c>
    </row>
    <row r="25" spans="1:3" ht="30" x14ac:dyDescent="0.25">
      <c r="A25" s="98" t="s">
        <v>85</v>
      </c>
      <c r="B25" s="104" t="s">
        <v>151</v>
      </c>
      <c r="C25" s="114">
        <f>'I13'!H20</f>
        <v>0</v>
      </c>
    </row>
    <row r="26" spans="1:3" ht="60" x14ac:dyDescent="0.25">
      <c r="A26" s="99" t="s">
        <v>87</v>
      </c>
      <c r="B26" s="104" t="s">
        <v>249</v>
      </c>
      <c r="C26" s="114">
        <f>I14a!H20</f>
        <v>0</v>
      </c>
    </row>
    <row r="27" spans="1:3" ht="30" customHeight="1" x14ac:dyDescent="0.25">
      <c r="A27" s="100"/>
      <c r="B27" s="104" t="s">
        <v>250</v>
      </c>
      <c r="C27" s="114">
        <f>I14b!H20</f>
        <v>0</v>
      </c>
    </row>
    <row r="28" spans="1:3" ht="45" x14ac:dyDescent="0.25">
      <c r="A28" s="97"/>
      <c r="B28" s="104" t="s">
        <v>251</v>
      </c>
      <c r="C28" s="114">
        <f>I14c!H20</f>
        <v>0</v>
      </c>
    </row>
    <row r="29" spans="1:3" ht="105" x14ac:dyDescent="0.25">
      <c r="A29" s="416" t="s">
        <v>0</v>
      </c>
      <c r="B29" s="107" t="s">
        <v>252</v>
      </c>
      <c r="C29" s="115">
        <f>'I15'!D20</f>
        <v>0</v>
      </c>
    </row>
    <row r="30" spans="1:3" ht="45" x14ac:dyDescent="0.25">
      <c r="A30" s="101" t="s">
        <v>92</v>
      </c>
      <c r="B30" s="108" t="s">
        <v>253</v>
      </c>
      <c r="C30" s="114">
        <f>'I16'!D20</f>
        <v>0</v>
      </c>
    </row>
    <row r="31" spans="1:3" ht="45" customHeight="1" x14ac:dyDescent="0.25">
      <c r="A31" s="97" t="s">
        <v>95</v>
      </c>
      <c r="B31" s="103" t="s">
        <v>254</v>
      </c>
      <c r="C31" s="113">
        <f>'I17'!D20</f>
        <v>0</v>
      </c>
    </row>
    <row r="32" spans="1:3" ht="75" customHeight="1" x14ac:dyDescent="0.25">
      <c r="A32" s="98" t="s">
        <v>98</v>
      </c>
      <c r="B32" s="109" t="s">
        <v>238</v>
      </c>
      <c r="C32" s="114">
        <f>'I18'!E20</f>
        <v>0</v>
      </c>
    </row>
    <row r="33" spans="1:3" ht="30" x14ac:dyDescent="0.25">
      <c r="A33" s="102" t="s">
        <v>61</v>
      </c>
      <c r="B33" s="108" t="s">
        <v>239</v>
      </c>
      <c r="C33" s="114">
        <f>'I19'!E20</f>
        <v>0</v>
      </c>
    </row>
    <row r="34" spans="1:3" x14ac:dyDescent="0.25">
      <c r="A34" s="98" t="s">
        <v>64</v>
      </c>
      <c r="B34" s="103" t="s">
        <v>240</v>
      </c>
      <c r="C34" s="114">
        <f>'I20'!D20</f>
        <v>0</v>
      </c>
    </row>
    <row r="35" spans="1:3" ht="75" x14ac:dyDescent="0.25">
      <c r="A35" s="98" t="s">
        <v>66</v>
      </c>
      <c r="B35" s="106" t="s">
        <v>255</v>
      </c>
      <c r="C35" s="114">
        <f>'I21'!D20</f>
        <v>0</v>
      </c>
    </row>
    <row r="36" spans="1:3" ht="45" x14ac:dyDescent="0.25">
      <c r="A36" s="98" t="s">
        <v>69</v>
      </c>
      <c r="B36" s="104" t="s">
        <v>256</v>
      </c>
      <c r="C36" s="114">
        <f>'I22'!D20</f>
        <v>0</v>
      </c>
    </row>
    <row r="37" spans="1:3" x14ac:dyDescent="0.25">
      <c r="A37" s="98" t="s">
        <v>71</v>
      </c>
      <c r="B37" s="104" t="s">
        <v>241</v>
      </c>
      <c r="C37" s="114">
        <f>'I23'!F20</f>
        <v>0</v>
      </c>
    </row>
    <row r="38" spans="1:3" x14ac:dyDescent="0.25">
      <c r="A38" s="206"/>
      <c r="B38" s="206"/>
      <c r="C38" s="206"/>
    </row>
    <row r="39" spans="1:3" x14ac:dyDescent="0.25">
      <c r="A39" s="308" t="s">
        <v>2</v>
      </c>
      <c r="B39" s="1" t="s">
        <v>152</v>
      </c>
      <c r="C39" s="206"/>
    </row>
    <row r="40" spans="1:3" x14ac:dyDescent="0.25">
      <c r="A40" s="19" t="s">
        <v>5</v>
      </c>
      <c r="B40" s="13" t="s">
        <v>153</v>
      </c>
      <c r="C40" s="116">
        <f>SUM(C11:C20)+SUM(C32:C37)</f>
        <v>0</v>
      </c>
    </row>
    <row r="41" spans="1:3" x14ac:dyDescent="0.25">
      <c r="A41" s="19" t="s">
        <v>6</v>
      </c>
      <c r="B41" s="13" t="s">
        <v>9</v>
      </c>
      <c r="C41" s="116">
        <f>SUM(C24:C31)</f>
        <v>0</v>
      </c>
    </row>
    <row r="42" spans="1:3" ht="15.75" thickBot="1" x14ac:dyDescent="0.3">
      <c r="A42" s="110" t="s">
        <v>7</v>
      </c>
      <c r="B42" s="14" t="s">
        <v>10</v>
      </c>
      <c r="C42" s="117">
        <f>SUM(C21:C23)</f>
        <v>0</v>
      </c>
    </row>
    <row r="43" spans="1:3" ht="16.5" thickTop="1" thickBot="1" x14ac:dyDescent="0.3">
      <c r="A43" s="111" t="s">
        <v>8</v>
      </c>
      <c r="B43" s="112" t="s">
        <v>11</v>
      </c>
      <c r="C43" s="118">
        <f>C40+C41+C42</f>
        <v>0</v>
      </c>
    </row>
    <row r="44" spans="1:3" ht="15.75" thickTop="1" x14ac:dyDescent="0.25">
      <c r="A44" s="206"/>
      <c r="B44" s="206"/>
      <c r="C44" s="206"/>
    </row>
    <row r="45" spans="1:3" x14ac:dyDescent="0.25">
      <c r="A45" s="309" t="s">
        <v>197</v>
      </c>
      <c r="B45" s="206" t="s">
        <v>198</v>
      </c>
      <c r="C45" s="206"/>
    </row>
    <row r="46" spans="1:3" x14ac:dyDescent="0.25">
      <c r="A46" s="347">
        <f>'Date initiale'!C9</f>
        <v>0</v>
      </c>
      <c r="B46" s="206"/>
      <c r="C46" s="206"/>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65"/>
  <sheetViews>
    <sheetView workbookViewId="0">
      <selection activeCell="A6" sqref="A6:D6"/>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92" t="str">
        <f>'Date initiale'!C3</f>
        <v>Universitatea de Arhitectură și Urbanism "Ion Mincu" București</v>
      </c>
      <c r="B1" s="292"/>
      <c r="C1" s="292"/>
      <c r="D1" s="17"/>
    </row>
    <row r="2" spans="1:6" ht="15.75" x14ac:dyDescent="0.25">
      <c r="A2" s="292" t="str">
        <f>'Date initiale'!B4&amp;" "&amp;'Date initiale'!C4</f>
        <v xml:space="preserve">Facultatea </v>
      </c>
      <c r="B2" s="292"/>
      <c r="C2" s="292"/>
      <c r="D2" s="17"/>
    </row>
    <row r="3" spans="1:6" ht="15.75" x14ac:dyDescent="0.25">
      <c r="A3" s="292" t="str">
        <f>'Date initiale'!B5&amp;" "&amp;'Date initiale'!C5</f>
        <v xml:space="preserve">Departamentul </v>
      </c>
      <c r="B3" s="292"/>
      <c r="C3" s="292"/>
      <c r="D3" s="17"/>
    </row>
    <row r="4" spans="1:6" x14ac:dyDescent="0.25">
      <c r="A4" s="134" t="str">
        <f>'Date initiale'!C6&amp;", "&amp;'Date initiale'!C7</f>
        <v xml:space="preserve">[nume, prenume], </v>
      </c>
      <c r="B4" s="134"/>
      <c r="C4" s="134"/>
    </row>
    <row r="5" spans="1:6" s="206" customFormat="1" x14ac:dyDescent="0.25">
      <c r="A5" s="134"/>
      <c r="B5" s="134"/>
      <c r="C5" s="134"/>
    </row>
    <row r="6" spans="1:6" ht="15.75" x14ac:dyDescent="0.25">
      <c r="A6" s="438" t="s">
        <v>159</v>
      </c>
      <c r="B6" s="438"/>
      <c r="C6" s="438"/>
      <c r="D6" s="438"/>
    </row>
    <row r="7" spans="1:6" s="206" customFormat="1" ht="57.75" customHeight="1" x14ac:dyDescent="0.25">
      <c r="A7" s="440"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40"/>
      <c r="C7" s="440"/>
      <c r="D7" s="440"/>
    </row>
    <row r="8" spans="1:6" ht="16.5" thickBot="1" x14ac:dyDescent="0.3">
      <c r="A8" s="61"/>
      <c r="B8" s="61"/>
      <c r="C8" s="61"/>
      <c r="D8" s="61"/>
    </row>
    <row r="9" spans="1:6" ht="30.75" thickBot="1" x14ac:dyDescent="0.3">
      <c r="A9" s="173" t="s">
        <v>80</v>
      </c>
      <c r="B9" s="339" t="s">
        <v>207</v>
      </c>
      <c r="C9" s="339" t="s">
        <v>111</v>
      </c>
      <c r="D9" s="340" t="s">
        <v>196</v>
      </c>
      <c r="F9" s="298" t="s">
        <v>157</v>
      </c>
    </row>
    <row r="10" spans="1:6" ht="15.75" x14ac:dyDescent="0.25">
      <c r="A10" s="179">
        <v>1</v>
      </c>
      <c r="B10" s="341"/>
      <c r="C10" s="342"/>
      <c r="D10" s="370"/>
      <c r="E10" s="47"/>
      <c r="F10" s="299" t="s">
        <v>225</v>
      </c>
    </row>
    <row r="11" spans="1:6" ht="15.75" x14ac:dyDescent="0.25">
      <c r="A11" s="181">
        <f>A10+1</f>
        <v>2</v>
      </c>
      <c r="B11" s="323"/>
      <c r="C11" s="42"/>
      <c r="D11" s="362"/>
      <c r="E11" s="47"/>
      <c r="F11" s="299" t="s">
        <v>221</v>
      </c>
    </row>
    <row r="12" spans="1:6" ht="15.75" x14ac:dyDescent="0.25">
      <c r="A12" s="181">
        <f t="shared" ref="A12:A19" si="0">A11+1</f>
        <v>3</v>
      </c>
      <c r="B12" s="330"/>
      <c r="C12" s="338"/>
      <c r="D12" s="389"/>
      <c r="E12" s="47"/>
      <c r="F12" s="299" t="s">
        <v>221</v>
      </c>
    </row>
    <row r="13" spans="1:6" ht="15.75" x14ac:dyDescent="0.25">
      <c r="A13" s="181">
        <f t="shared" si="0"/>
        <v>4</v>
      </c>
      <c r="B13" s="330"/>
      <c r="C13" s="42"/>
      <c r="D13" s="389"/>
      <c r="E13" s="47"/>
      <c r="F13" s="299">
        <v>20</v>
      </c>
    </row>
    <row r="14" spans="1:6" ht="15.75" x14ac:dyDescent="0.25">
      <c r="A14" s="181">
        <f t="shared" si="0"/>
        <v>5</v>
      </c>
      <c r="B14" s="330"/>
      <c r="C14" s="42"/>
      <c r="D14" s="389"/>
      <c r="E14" s="47"/>
    </row>
    <row r="15" spans="1:6" ht="15.75" x14ac:dyDescent="0.25">
      <c r="A15" s="181">
        <f t="shared" si="0"/>
        <v>6</v>
      </c>
      <c r="B15" s="330"/>
      <c r="C15" s="42"/>
      <c r="D15" s="389"/>
      <c r="E15" s="47"/>
    </row>
    <row r="16" spans="1:6" ht="15.75" x14ac:dyDescent="0.25">
      <c r="A16" s="181">
        <f t="shared" si="0"/>
        <v>7</v>
      </c>
      <c r="B16" s="330"/>
      <c r="C16" s="42"/>
      <c r="D16" s="389"/>
      <c r="E16" s="47"/>
    </row>
    <row r="17" spans="1:5" ht="15.75" x14ac:dyDescent="0.25">
      <c r="A17" s="181">
        <f t="shared" si="0"/>
        <v>8</v>
      </c>
      <c r="B17" s="330"/>
      <c r="C17" s="42"/>
      <c r="D17" s="389"/>
      <c r="E17" s="47"/>
    </row>
    <row r="18" spans="1:5" ht="15.75" x14ac:dyDescent="0.25">
      <c r="A18" s="181">
        <f t="shared" si="0"/>
        <v>9</v>
      </c>
      <c r="B18" s="330"/>
      <c r="C18" s="42"/>
      <c r="D18" s="389"/>
      <c r="E18" s="47"/>
    </row>
    <row r="19" spans="1:5" ht="16.5" thickBot="1" x14ac:dyDescent="0.3">
      <c r="A19" s="343">
        <f t="shared" si="0"/>
        <v>10</v>
      </c>
      <c r="B19" s="344"/>
      <c r="C19" s="170"/>
      <c r="D19" s="390"/>
      <c r="E19" s="47"/>
    </row>
    <row r="20" spans="1:5" ht="16.5" thickBot="1" x14ac:dyDescent="0.3">
      <c r="A20" s="395"/>
      <c r="B20" s="323"/>
      <c r="C20" s="137" t="str">
        <f>"Total "&amp;LEFT(A7,3)</f>
        <v>Total I21</v>
      </c>
      <c r="D20" s="345">
        <f>SUM(D10:D19)</f>
        <v>0</v>
      </c>
      <c r="E20" s="47"/>
    </row>
    <row r="21" spans="1:5" ht="15.75" x14ac:dyDescent="0.25">
      <c r="A21" s="47"/>
      <c r="B21" s="48"/>
      <c r="C21" s="47"/>
      <c r="D21" s="47"/>
      <c r="E21" s="47"/>
    </row>
    <row r="22" spans="1:5" ht="15.75" x14ac:dyDescent="0.25">
      <c r="A22" s="47"/>
      <c r="B22" s="48"/>
      <c r="C22" s="47"/>
      <c r="D22" s="47"/>
      <c r="E22" s="47"/>
    </row>
    <row r="23" spans="1:5" ht="15.75" x14ac:dyDescent="0.25">
      <c r="A23" s="47"/>
      <c r="B23" s="48"/>
      <c r="C23" s="47"/>
      <c r="D23" s="47"/>
      <c r="E23" s="47"/>
    </row>
    <row r="24" spans="1:5" ht="15.75" x14ac:dyDescent="0.25">
      <c r="A24" s="47"/>
      <c r="B24" s="48"/>
      <c r="C24" s="47"/>
      <c r="D24" s="47"/>
      <c r="E24" s="47"/>
    </row>
    <row r="25" spans="1:5" ht="15.75" x14ac:dyDescent="0.25">
      <c r="A25" s="47"/>
      <c r="B25" s="48"/>
      <c r="C25" s="47"/>
      <c r="D25" s="47"/>
      <c r="E25" s="47"/>
    </row>
    <row r="26" spans="1:5" ht="15.75" x14ac:dyDescent="0.25">
      <c r="A26" s="47"/>
      <c r="B26" s="48"/>
      <c r="C26" s="47"/>
      <c r="D26" s="47"/>
      <c r="E26" s="47"/>
    </row>
    <row r="27" spans="1:5" ht="15.75" x14ac:dyDescent="0.25">
      <c r="A27" s="47"/>
      <c r="B27" s="49"/>
      <c r="C27" s="47"/>
      <c r="D27" s="47"/>
      <c r="E27" s="47"/>
    </row>
    <row r="28" spans="1:5" ht="15.75" x14ac:dyDescent="0.25">
      <c r="A28" s="47"/>
      <c r="B28" s="48"/>
      <c r="C28" s="47"/>
      <c r="D28" s="47"/>
      <c r="E28" s="47"/>
    </row>
    <row r="29" spans="1:5" ht="15.75" x14ac:dyDescent="0.25">
      <c r="A29" s="47"/>
      <c r="B29" s="48"/>
      <c r="C29" s="47"/>
      <c r="D29" s="47"/>
      <c r="E29" s="47"/>
    </row>
    <row r="30" spans="1:5" ht="15.75" x14ac:dyDescent="0.25">
      <c r="A30" s="47"/>
      <c r="B30" s="50"/>
      <c r="C30" s="47"/>
      <c r="D30" s="47"/>
      <c r="E30" s="47"/>
    </row>
    <row r="31" spans="1:5" ht="15.75" x14ac:dyDescent="0.25">
      <c r="A31" s="47"/>
      <c r="B31" s="37"/>
      <c r="C31" s="47"/>
      <c r="D31" s="47"/>
      <c r="E31" s="47"/>
    </row>
    <row r="32" spans="1:5" ht="15.75" x14ac:dyDescent="0.25">
      <c r="A32" s="47"/>
      <c r="B32" s="37"/>
      <c r="C32" s="47"/>
      <c r="D32" s="47"/>
      <c r="E32" s="47"/>
    </row>
    <row r="33" spans="1:5" ht="15.75" x14ac:dyDescent="0.25">
      <c r="A33" s="47"/>
      <c r="B33" s="47"/>
      <c r="C33" s="47"/>
      <c r="D33" s="47"/>
      <c r="E33" s="47"/>
    </row>
    <row r="34" spans="1:5" ht="15.75" x14ac:dyDescent="0.25">
      <c r="A34" s="47"/>
      <c r="B34" s="47"/>
      <c r="C34" s="47"/>
      <c r="D34" s="47"/>
      <c r="E34" s="47"/>
    </row>
    <row r="35" spans="1:5" ht="15.75" x14ac:dyDescent="0.25">
      <c r="A35" s="47"/>
      <c r="B35" s="47"/>
      <c r="C35" s="47"/>
      <c r="D35" s="47"/>
      <c r="E35" s="47"/>
    </row>
    <row r="36" spans="1:5" ht="15.75" x14ac:dyDescent="0.25">
      <c r="A36" s="47"/>
      <c r="B36" s="47"/>
      <c r="C36" s="47"/>
      <c r="D36" s="47"/>
      <c r="E36" s="47"/>
    </row>
    <row r="37" spans="1:5" ht="15.75" x14ac:dyDescent="0.25">
      <c r="A37" s="47"/>
      <c r="B37" s="47"/>
      <c r="C37" s="47"/>
      <c r="D37" s="47"/>
      <c r="E37" s="47"/>
    </row>
    <row r="38" spans="1:5" ht="15.75" x14ac:dyDescent="0.25">
      <c r="A38" s="47"/>
      <c r="B38" s="47"/>
      <c r="C38" s="47"/>
      <c r="D38" s="47"/>
      <c r="E38" s="47"/>
    </row>
    <row r="39" spans="1:5" ht="15.75" x14ac:dyDescent="0.25">
      <c r="A39" s="47"/>
      <c r="B39" s="47"/>
      <c r="C39" s="47"/>
      <c r="D39" s="47"/>
      <c r="E39" s="47"/>
    </row>
    <row r="40" spans="1:5" ht="15.75" x14ac:dyDescent="0.25">
      <c r="A40" s="47"/>
      <c r="B40" s="47"/>
      <c r="C40" s="47"/>
      <c r="D40" s="47"/>
      <c r="E40" s="47"/>
    </row>
    <row r="41" spans="1:5" ht="15.75" x14ac:dyDescent="0.25">
      <c r="A41" s="47"/>
      <c r="B41" s="47"/>
      <c r="C41" s="47"/>
      <c r="D41" s="47"/>
      <c r="E41" s="47"/>
    </row>
    <row r="42" spans="1:5" ht="15.75" x14ac:dyDescent="0.25">
      <c r="A42" s="47"/>
      <c r="B42" s="47"/>
      <c r="C42" s="47"/>
      <c r="D42" s="47"/>
      <c r="E42" s="47"/>
    </row>
    <row r="43" spans="1:5" ht="15.75" x14ac:dyDescent="0.25">
      <c r="A43" s="47"/>
      <c r="B43" s="47"/>
      <c r="C43" s="47"/>
      <c r="D43" s="47"/>
      <c r="E43" s="47"/>
    </row>
    <row r="44" spans="1:5" ht="15.75" x14ac:dyDescent="0.25">
      <c r="A44" s="47"/>
      <c r="B44" s="47"/>
      <c r="C44" s="47"/>
      <c r="D44" s="47"/>
      <c r="E44" s="47"/>
    </row>
    <row r="45" spans="1:5" ht="15.75" x14ac:dyDescent="0.25">
      <c r="A45" s="47"/>
      <c r="B45" s="47"/>
      <c r="C45" s="47"/>
      <c r="D45" s="47"/>
      <c r="E45" s="47"/>
    </row>
    <row r="46" spans="1:5" ht="15.75" x14ac:dyDescent="0.25">
      <c r="A46" s="47"/>
      <c r="B46" s="47"/>
      <c r="C46" s="47"/>
      <c r="D46" s="47"/>
      <c r="E46" s="47"/>
    </row>
    <row r="47" spans="1:5" ht="15.75" x14ac:dyDescent="0.25">
      <c r="A47" s="47"/>
      <c r="B47" s="47"/>
      <c r="C47" s="47"/>
      <c r="D47" s="47"/>
      <c r="E47" s="47"/>
    </row>
    <row r="48" spans="1:5" ht="15.75" x14ac:dyDescent="0.25">
      <c r="A48" s="47"/>
      <c r="B48" s="47"/>
      <c r="C48" s="47"/>
      <c r="D48" s="47"/>
      <c r="E48" s="47"/>
    </row>
    <row r="49" spans="1:5" ht="15.75" x14ac:dyDescent="0.25">
      <c r="A49" s="47"/>
      <c r="B49" s="47"/>
      <c r="C49" s="47"/>
      <c r="D49" s="47"/>
      <c r="E49" s="47"/>
    </row>
    <row r="50" spans="1:5" ht="15.75" x14ac:dyDescent="0.25">
      <c r="A50" s="47"/>
      <c r="B50" s="47"/>
      <c r="C50" s="47"/>
      <c r="D50" s="47"/>
      <c r="E50" s="47"/>
    </row>
    <row r="51" spans="1:5" ht="15.75" x14ac:dyDescent="0.25">
      <c r="A51" s="47"/>
      <c r="B51" s="47"/>
      <c r="C51" s="47"/>
      <c r="D51" s="47"/>
      <c r="E51" s="47"/>
    </row>
    <row r="52" spans="1:5" ht="15.75" x14ac:dyDescent="0.25">
      <c r="A52" s="47"/>
      <c r="B52" s="47"/>
      <c r="C52" s="47"/>
      <c r="D52" s="47"/>
      <c r="E52" s="47"/>
    </row>
    <row r="53" spans="1:5" ht="15.75" x14ac:dyDescent="0.25">
      <c r="A53" s="47"/>
      <c r="B53" s="47"/>
      <c r="C53" s="47"/>
      <c r="D53" s="47"/>
      <c r="E53" s="47"/>
    </row>
    <row r="54" spans="1:5" ht="15.75" x14ac:dyDescent="0.25">
      <c r="A54" s="47"/>
      <c r="B54" s="47"/>
      <c r="C54" s="47"/>
      <c r="D54" s="47"/>
      <c r="E54" s="47"/>
    </row>
    <row r="55" spans="1:5" ht="15.75" x14ac:dyDescent="0.25">
      <c r="A55" s="47"/>
      <c r="B55" s="47"/>
      <c r="C55" s="47"/>
      <c r="D55" s="47"/>
      <c r="E55" s="47"/>
    </row>
    <row r="56" spans="1:5" ht="15.75" x14ac:dyDescent="0.25">
      <c r="A56" s="47"/>
      <c r="B56" s="47"/>
      <c r="C56" s="47"/>
      <c r="D56" s="47"/>
      <c r="E56" s="47"/>
    </row>
    <row r="57" spans="1:5" ht="15.75" x14ac:dyDescent="0.25">
      <c r="A57" s="47"/>
      <c r="B57" s="47"/>
      <c r="C57" s="47"/>
      <c r="D57" s="47"/>
      <c r="E57" s="47"/>
    </row>
    <row r="58" spans="1:5" ht="15.75" x14ac:dyDescent="0.25">
      <c r="A58" s="47"/>
      <c r="B58" s="47"/>
      <c r="C58" s="47"/>
      <c r="D58" s="47"/>
      <c r="E58" s="47"/>
    </row>
    <row r="59" spans="1:5" ht="15.75" x14ac:dyDescent="0.25">
      <c r="A59" s="47"/>
      <c r="B59" s="47"/>
      <c r="C59" s="47"/>
      <c r="D59" s="47"/>
      <c r="E59" s="47"/>
    </row>
    <row r="60" spans="1:5" ht="15.75" x14ac:dyDescent="0.25">
      <c r="A60" s="47"/>
      <c r="B60" s="47"/>
      <c r="C60" s="47"/>
      <c r="D60" s="47"/>
      <c r="E60" s="47"/>
    </row>
    <row r="61" spans="1:5" ht="15.75" x14ac:dyDescent="0.25">
      <c r="A61" s="47"/>
      <c r="B61" s="47"/>
      <c r="C61" s="47"/>
      <c r="D61" s="47"/>
      <c r="E61" s="47"/>
    </row>
    <row r="62" spans="1:5" ht="15.75" x14ac:dyDescent="0.25">
      <c r="A62" s="47"/>
      <c r="B62" s="47"/>
      <c r="C62" s="47"/>
      <c r="D62" s="47"/>
      <c r="E62" s="47"/>
    </row>
    <row r="63" spans="1:5" ht="15.75" x14ac:dyDescent="0.25">
      <c r="A63" s="47"/>
      <c r="B63" s="47"/>
      <c r="C63" s="47"/>
      <c r="D63" s="47"/>
      <c r="E63" s="47"/>
    </row>
    <row r="64" spans="1:5" ht="15.75" x14ac:dyDescent="0.25">
      <c r="A64" s="47"/>
      <c r="B64" s="47"/>
      <c r="C64" s="47"/>
      <c r="D64" s="47"/>
      <c r="E64" s="47"/>
    </row>
    <row r="65" spans="1:5" ht="15.75" x14ac:dyDescent="0.2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20"/>
  <sheetViews>
    <sheetView workbookViewId="0">
      <selection activeCell="A6" sqref="A6:D6"/>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92" t="str">
        <f>'Date initiale'!C3</f>
        <v>Universitatea de Arhitectură și Urbanism "Ion Mincu" București</v>
      </c>
      <c r="B1" s="292"/>
      <c r="C1" s="292"/>
      <c r="D1" s="43"/>
    </row>
    <row r="2" spans="1:6" ht="15.75" x14ac:dyDescent="0.25">
      <c r="A2" s="292" t="str">
        <f>'Date initiale'!B4&amp;" "&amp;'Date initiale'!C4</f>
        <v xml:space="preserve">Facultatea </v>
      </c>
      <c r="B2" s="292"/>
      <c r="C2" s="292"/>
      <c r="D2" s="17"/>
    </row>
    <row r="3" spans="1:6" ht="15.75" x14ac:dyDescent="0.25">
      <c r="A3" s="292" t="str">
        <f>'Date initiale'!B5&amp;" "&amp;'Date initiale'!C5</f>
        <v xml:space="preserve">Departamentul </v>
      </c>
      <c r="B3" s="292"/>
      <c r="C3" s="292"/>
      <c r="D3" s="17"/>
    </row>
    <row r="4" spans="1:6" x14ac:dyDescent="0.25">
      <c r="A4" s="134" t="str">
        <f>'Date initiale'!C6&amp;", "&amp;'Date initiale'!C7</f>
        <v xml:space="preserve">[nume, prenume], </v>
      </c>
      <c r="B4" s="134"/>
      <c r="C4" s="134"/>
    </row>
    <row r="5" spans="1:6" s="206" customFormat="1" x14ac:dyDescent="0.25">
      <c r="A5" s="134"/>
      <c r="B5" s="134"/>
      <c r="C5" s="134"/>
    </row>
    <row r="6" spans="1:6" ht="15.75" x14ac:dyDescent="0.25">
      <c r="A6" s="436" t="s">
        <v>159</v>
      </c>
      <c r="B6" s="436"/>
      <c r="C6" s="436"/>
      <c r="D6" s="436"/>
    </row>
    <row r="7" spans="1:6" ht="45" customHeight="1" x14ac:dyDescent="0.25">
      <c r="A7" s="440"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40"/>
      <c r="C7" s="440"/>
      <c r="D7" s="440"/>
    </row>
    <row r="8" spans="1:6" ht="15.75" customHeight="1" thickBot="1" x14ac:dyDescent="0.3">
      <c r="A8" s="61"/>
      <c r="B8" s="61"/>
      <c r="C8" s="61"/>
      <c r="D8" s="61"/>
    </row>
    <row r="9" spans="1:6" ht="30.75" thickBot="1" x14ac:dyDescent="0.3">
      <c r="A9" s="173" t="s">
        <v>80</v>
      </c>
      <c r="B9" s="174" t="s">
        <v>208</v>
      </c>
      <c r="C9" s="174" t="s">
        <v>111</v>
      </c>
      <c r="D9" s="321" t="s">
        <v>196</v>
      </c>
      <c r="F9" s="298" t="s">
        <v>157</v>
      </c>
    </row>
    <row r="10" spans="1:6" s="206" customFormat="1" x14ac:dyDescent="0.25">
      <c r="A10" s="179">
        <v>1</v>
      </c>
      <c r="B10" s="341"/>
      <c r="C10" s="180"/>
      <c r="D10" s="391"/>
      <c r="F10" s="299" t="s">
        <v>221</v>
      </c>
    </row>
    <row r="11" spans="1:6" s="206" customFormat="1" x14ac:dyDescent="0.25">
      <c r="A11" s="181">
        <f>A10+1</f>
        <v>2</v>
      </c>
      <c r="B11" s="330"/>
      <c r="C11" s="42"/>
      <c r="D11" s="392"/>
      <c r="F11" s="299" t="s">
        <v>223</v>
      </c>
    </row>
    <row r="12" spans="1:6" x14ac:dyDescent="0.25">
      <c r="A12" s="181">
        <f t="shared" ref="A12:A19" si="0">A11+1</f>
        <v>3</v>
      </c>
      <c r="B12" s="330"/>
      <c r="C12" s="42"/>
      <c r="D12" s="392"/>
      <c r="F12" s="299" t="s">
        <v>224</v>
      </c>
    </row>
    <row r="13" spans="1:6" s="206" customFormat="1" x14ac:dyDescent="0.25">
      <c r="A13" s="181">
        <f t="shared" si="0"/>
        <v>4</v>
      </c>
      <c r="B13" s="330"/>
      <c r="C13" s="42"/>
      <c r="D13" s="392"/>
    </row>
    <row r="14" spans="1:6" s="206" customFormat="1" x14ac:dyDescent="0.25">
      <c r="A14" s="181">
        <f t="shared" si="0"/>
        <v>5</v>
      </c>
      <c r="B14" s="330"/>
      <c r="C14" s="42"/>
      <c r="D14" s="392"/>
    </row>
    <row r="15" spans="1:6" s="206" customFormat="1" x14ac:dyDescent="0.25">
      <c r="A15" s="181">
        <f t="shared" si="0"/>
        <v>6</v>
      </c>
      <c r="B15" s="330"/>
      <c r="C15" s="42"/>
      <c r="D15" s="392"/>
    </row>
    <row r="16" spans="1:6" s="206" customFormat="1" x14ac:dyDescent="0.25">
      <c r="A16" s="181">
        <f t="shared" si="0"/>
        <v>7</v>
      </c>
      <c r="B16" s="330"/>
      <c r="C16" s="42"/>
      <c r="D16" s="392"/>
    </row>
    <row r="17" spans="1:4" s="206" customFormat="1" x14ac:dyDescent="0.25">
      <c r="A17" s="181">
        <f t="shared" si="0"/>
        <v>8</v>
      </c>
      <c r="B17" s="330"/>
      <c r="C17" s="42"/>
      <c r="D17" s="392"/>
    </row>
    <row r="18" spans="1:4" s="206" customFormat="1" x14ac:dyDescent="0.25">
      <c r="A18" s="181">
        <f t="shared" si="0"/>
        <v>9</v>
      </c>
      <c r="B18" s="330"/>
      <c r="C18" s="42"/>
      <c r="D18" s="392"/>
    </row>
    <row r="19" spans="1:4" ht="15.75" thickBot="1" x14ac:dyDescent="0.3">
      <c r="A19" s="343">
        <f t="shared" si="0"/>
        <v>10</v>
      </c>
      <c r="B19" s="344"/>
      <c r="C19" s="170"/>
      <c r="D19" s="393"/>
    </row>
    <row r="20" spans="1:4" ht="15.75" thickBot="1" x14ac:dyDescent="0.3">
      <c r="A20" s="394"/>
      <c r="B20" s="134"/>
      <c r="C20" s="137" t="str">
        <f>"Total "&amp;LEFT(A7,3)</f>
        <v>Total I22</v>
      </c>
      <c r="D20" s="346">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0"/>
  <sheetViews>
    <sheetView workbookViewId="0">
      <selection activeCell="B6" sqref="B6"/>
    </sheetView>
  </sheetViews>
  <sheetFormatPr defaultRowHeight="15" x14ac:dyDescent="0.25"/>
  <cols>
    <col min="1" max="1" width="5.140625" customWidth="1"/>
    <col min="2" max="2" width="27.5703125" customWidth="1"/>
    <col min="3" max="3" width="46.85546875" style="206" customWidth="1"/>
    <col min="4" max="4" width="30" style="206" customWidth="1"/>
    <col min="5" max="5" width="10.5703125" customWidth="1"/>
    <col min="6" max="6" width="9.7109375" customWidth="1"/>
  </cols>
  <sheetData>
    <row r="1" spans="1:8" x14ac:dyDescent="0.25">
      <c r="A1" s="294" t="str">
        <f>'Date initiale'!C3</f>
        <v>Universitatea de Arhitectură și Urbanism "Ion Mincu" București</v>
      </c>
      <c r="B1" s="294"/>
      <c r="C1" s="294"/>
      <c r="D1" s="294"/>
      <c r="E1" s="294"/>
    </row>
    <row r="2" spans="1:8" x14ac:dyDescent="0.25">
      <c r="A2" s="294" t="str">
        <f>'Date initiale'!B4&amp;" "&amp;'Date initiale'!C4</f>
        <v xml:space="preserve">Facultatea </v>
      </c>
      <c r="B2" s="294"/>
      <c r="C2" s="294"/>
      <c r="D2" s="294"/>
      <c r="E2" s="294"/>
    </row>
    <row r="3" spans="1:8" x14ac:dyDescent="0.25">
      <c r="A3" s="294" t="str">
        <f>'Date initiale'!B5&amp;" "&amp;'Date initiale'!C5</f>
        <v xml:space="preserve">Departamentul </v>
      </c>
      <c r="B3" s="294"/>
      <c r="C3" s="294"/>
      <c r="D3" s="294"/>
      <c r="E3" s="294"/>
    </row>
    <row r="4" spans="1:8" x14ac:dyDescent="0.25">
      <c r="A4" s="134" t="str">
        <f>'Date initiale'!C6&amp;", "&amp;'Date initiale'!C7</f>
        <v xml:space="preserve">[nume, prenume], </v>
      </c>
      <c r="B4" s="134"/>
      <c r="C4" s="134"/>
      <c r="D4" s="134"/>
      <c r="E4" s="134"/>
    </row>
    <row r="5" spans="1:8" s="206" customFormat="1" x14ac:dyDescent="0.25">
      <c r="A5" s="134"/>
      <c r="B5" s="134"/>
      <c r="C5" s="134"/>
      <c r="D5" s="134"/>
      <c r="E5" s="134"/>
    </row>
    <row r="6" spans="1:8" ht="15.75" x14ac:dyDescent="0.25">
      <c r="A6" s="311" t="s">
        <v>159</v>
      </c>
    </row>
    <row r="7" spans="1:8" ht="15.75" x14ac:dyDescent="0.25">
      <c r="A7" s="440" t="str">
        <f>'Descriere indicatori'!A30&amp;". "&amp;'Descriere indicatori'!B30</f>
        <v xml:space="preserve">I23. Îndrumare de doctorat sau în co-tutelă la nivel internaţional/naţional </v>
      </c>
      <c r="B7" s="440"/>
      <c r="C7" s="440"/>
      <c r="D7" s="440"/>
      <c r="E7" s="440"/>
      <c r="F7" s="440"/>
    </row>
    <row r="8" spans="1:8" ht="15.75" thickBot="1" x14ac:dyDescent="0.3"/>
    <row r="9" spans="1:8" ht="30.75" thickBot="1" x14ac:dyDescent="0.3">
      <c r="A9" s="173" t="s">
        <v>80</v>
      </c>
      <c r="B9" s="174" t="s">
        <v>202</v>
      </c>
      <c r="C9" s="174" t="s">
        <v>204</v>
      </c>
      <c r="D9" s="174" t="s">
        <v>203</v>
      </c>
      <c r="E9" s="174" t="s">
        <v>111</v>
      </c>
      <c r="F9" s="321" t="s">
        <v>196</v>
      </c>
      <c r="H9" s="298" t="s">
        <v>157</v>
      </c>
    </row>
    <row r="10" spans="1:8" x14ac:dyDescent="0.25">
      <c r="A10" s="179">
        <v>1</v>
      </c>
      <c r="B10" s="341"/>
      <c r="C10" s="341"/>
      <c r="D10" s="341"/>
      <c r="E10" s="180"/>
      <c r="F10" s="391"/>
      <c r="H10" s="299" t="s">
        <v>221</v>
      </c>
    </row>
    <row r="11" spans="1:8" x14ac:dyDescent="0.25">
      <c r="A11" s="181">
        <f>A10+1</f>
        <v>2</v>
      </c>
      <c r="B11" s="330"/>
      <c r="C11" s="330"/>
      <c r="D11" s="330"/>
      <c r="E11" s="42"/>
      <c r="F11" s="392"/>
      <c r="H11" s="299" t="s">
        <v>223</v>
      </c>
    </row>
    <row r="12" spans="1:8" x14ac:dyDescent="0.25">
      <c r="A12" s="181">
        <f t="shared" ref="A12:A19" si="0">A11+1</f>
        <v>3</v>
      </c>
      <c r="B12" s="330"/>
      <c r="C12" s="330"/>
      <c r="D12" s="330"/>
      <c r="E12" s="42"/>
      <c r="F12" s="392"/>
    </row>
    <row r="13" spans="1:8" x14ac:dyDescent="0.25">
      <c r="A13" s="181">
        <f t="shared" si="0"/>
        <v>4</v>
      </c>
      <c r="B13" s="330"/>
      <c r="C13" s="330"/>
      <c r="D13" s="330"/>
      <c r="E13" s="42"/>
      <c r="F13" s="392"/>
    </row>
    <row r="14" spans="1:8" x14ac:dyDescent="0.25">
      <c r="A14" s="181">
        <f t="shared" si="0"/>
        <v>5</v>
      </c>
      <c r="B14" s="330"/>
      <c r="C14" s="330"/>
      <c r="D14" s="330"/>
      <c r="E14" s="42"/>
      <c r="F14" s="392"/>
    </row>
    <row r="15" spans="1:8" x14ac:dyDescent="0.25">
      <c r="A15" s="181">
        <f t="shared" si="0"/>
        <v>6</v>
      </c>
      <c r="B15" s="330"/>
      <c r="C15" s="330"/>
      <c r="D15" s="330"/>
      <c r="E15" s="42"/>
      <c r="F15" s="392"/>
    </row>
    <row r="16" spans="1:8" x14ac:dyDescent="0.25">
      <c r="A16" s="181">
        <f t="shared" si="0"/>
        <v>7</v>
      </c>
      <c r="B16" s="330"/>
      <c r="C16" s="330"/>
      <c r="D16" s="330"/>
      <c r="E16" s="42"/>
      <c r="F16" s="392"/>
    </row>
    <row r="17" spans="1:6" x14ac:dyDescent="0.25">
      <c r="A17" s="181">
        <f t="shared" si="0"/>
        <v>8</v>
      </c>
      <c r="B17" s="330"/>
      <c r="C17" s="330"/>
      <c r="D17" s="330"/>
      <c r="E17" s="42"/>
      <c r="F17" s="392"/>
    </row>
    <row r="18" spans="1:6" x14ac:dyDescent="0.25">
      <c r="A18" s="181">
        <f t="shared" si="0"/>
        <v>9</v>
      </c>
      <c r="B18" s="330"/>
      <c r="C18" s="330"/>
      <c r="D18" s="330"/>
      <c r="E18" s="42"/>
      <c r="F18" s="392"/>
    </row>
    <row r="19" spans="1:6" ht="15.75" thickBot="1" x14ac:dyDescent="0.3">
      <c r="A19" s="343">
        <f t="shared" si="0"/>
        <v>10</v>
      </c>
      <c r="B19" s="344"/>
      <c r="C19" s="344"/>
      <c r="D19" s="344"/>
      <c r="E19" s="170"/>
      <c r="F19" s="393"/>
    </row>
    <row r="20" spans="1:6" ht="15.75" thickBot="1" x14ac:dyDescent="0.3">
      <c r="A20" s="394"/>
      <c r="B20" s="134"/>
      <c r="C20" s="134"/>
      <c r="D20" s="134"/>
      <c r="E20" s="137" t="str">
        <f>"Total "&amp;LEFT(A7,3)</f>
        <v>Total I23</v>
      </c>
      <c r="F20" s="34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x14ac:dyDescent="0.25"/>
  <sheetData>
    <row r="1" spans="1:28" x14ac:dyDescent="0.25">
      <c r="A1" t="s">
        <v>155</v>
      </c>
      <c r="AA1" s="348" t="s">
        <v>205</v>
      </c>
      <c r="AB1" t="s">
        <v>206</v>
      </c>
    </row>
    <row r="2" spans="1:28" x14ac:dyDescent="0.25">
      <c r="A2" t="s">
        <v>156</v>
      </c>
    </row>
    <row r="6" spans="1:28" x14ac:dyDescent="0.25">
      <c r="A6" t="s">
        <v>191</v>
      </c>
    </row>
    <row r="7" spans="1:28" x14ac:dyDescent="0.25">
      <c r="A7" t="s">
        <v>192</v>
      </c>
    </row>
    <row r="8" spans="1:28" x14ac:dyDescent="0.25">
      <c r="A8" t="s">
        <v>193</v>
      </c>
    </row>
    <row r="9" spans="1:28" x14ac:dyDescent="0.25">
      <c r="A9" t="s">
        <v>194</v>
      </c>
    </row>
    <row r="10" spans="1:28" x14ac:dyDescent="0.25">
      <c r="A10" t="s">
        <v>195</v>
      </c>
    </row>
    <row r="13" spans="1:28" x14ac:dyDescent="0.25">
      <c r="A13" t="s">
        <v>77</v>
      </c>
    </row>
    <row r="14" spans="1:28" x14ac:dyDescent="0.25">
      <c r="A14" t="s">
        <v>264</v>
      </c>
    </row>
    <row r="15" spans="1:28" x14ac:dyDescent="0.25">
      <c r="A15" t="s">
        <v>265</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D51"/>
  <sheetViews>
    <sheetView showGridLines="0" showRowColHeaders="0" zoomScaleNormal="100" workbookViewId="0">
      <selection activeCell="E43" sqref="E43"/>
    </sheetView>
  </sheetViews>
  <sheetFormatPr defaultRowHeight="15" x14ac:dyDescent="0.25"/>
  <cols>
    <col min="1" max="1" width="8.5703125" customWidth="1"/>
    <col min="2" max="2" width="55" customWidth="1"/>
    <col min="3" max="3" width="9.42578125" style="78" customWidth="1"/>
    <col min="4" max="4" width="14.28515625" customWidth="1"/>
  </cols>
  <sheetData>
    <row r="1" spans="1:4" x14ac:dyDescent="0.25">
      <c r="A1" s="92" t="s">
        <v>226</v>
      </c>
      <c r="C1"/>
    </row>
    <row r="2" spans="1:4" x14ac:dyDescent="0.25">
      <c r="A2" s="92"/>
      <c r="C2"/>
    </row>
    <row r="3" spans="1:4" ht="45" x14ac:dyDescent="0.25">
      <c r="A3" s="77" t="s">
        <v>91</v>
      </c>
      <c r="B3" s="12" t="s">
        <v>19</v>
      </c>
      <c r="C3" s="77" t="s">
        <v>20</v>
      </c>
      <c r="D3" s="12" t="s">
        <v>129</v>
      </c>
    </row>
    <row r="4" spans="1:4" ht="30" x14ac:dyDescent="0.25">
      <c r="A4" s="83" t="s">
        <v>161</v>
      </c>
      <c r="B4" s="11" t="s">
        <v>22</v>
      </c>
      <c r="C4" s="83" t="s">
        <v>132</v>
      </c>
      <c r="D4" s="80" t="s">
        <v>130</v>
      </c>
    </row>
    <row r="5" spans="1:4" x14ac:dyDescent="0.25">
      <c r="A5" s="83" t="s">
        <v>162</v>
      </c>
      <c r="B5" s="11" t="s">
        <v>24</v>
      </c>
      <c r="C5" s="83" t="s">
        <v>25</v>
      </c>
      <c r="D5" s="80" t="s">
        <v>18</v>
      </c>
    </row>
    <row r="6" spans="1:4" ht="30" x14ac:dyDescent="0.25">
      <c r="A6" s="83" t="s">
        <v>163</v>
      </c>
      <c r="B6" s="32" t="s">
        <v>27</v>
      </c>
      <c r="C6" s="83" t="s">
        <v>28</v>
      </c>
      <c r="D6" s="80" t="s">
        <v>29</v>
      </c>
    </row>
    <row r="7" spans="1:4" x14ac:dyDescent="0.25">
      <c r="A7" s="83" t="s">
        <v>164</v>
      </c>
      <c r="B7" s="11" t="s">
        <v>31</v>
      </c>
      <c r="C7" s="83" t="s">
        <v>32</v>
      </c>
      <c r="D7" s="80" t="s">
        <v>33</v>
      </c>
    </row>
    <row r="8" spans="1:4" s="57" customFormat="1" ht="60" x14ac:dyDescent="0.25">
      <c r="A8" s="83" t="s">
        <v>165</v>
      </c>
      <c r="B8" s="80" t="s">
        <v>35</v>
      </c>
      <c r="C8" s="83" t="s">
        <v>28</v>
      </c>
      <c r="D8" s="80" t="s">
        <v>33</v>
      </c>
    </row>
    <row r="9" spans="1:4" ht="30" x14ac:dyDescent="0.25">
      <c r="A9" s="83" t="s">
        <v>166</v>
      </c>
      <c r="B9" s="15" t="s">
        <v>37</v>
      </c>
      <c r="C9" s="83" t="s">
        <v>38</v>
      </c>
      <c r="D9" s="80" t="s">
        <v>33</v>
      </c>
    </row>
    <row r="10" spans="1:4" ht="26.25" customHeight="1" x14ac:dyDescent="0.25">
      <c r="A10" s="83" t="s">
        <v>167</v>
      </c>
      <c r="B10" s="15" t="s">
        <v>40</v>
      </c>
      <c r="C10" s="83" t="s">
        <v>38</v>
      </c>
      <c r="D10" s="80" t="s">
        <v>33</v>
      </c>
    </row>
    <row r="11" spans="1:4" ht="30" x14ac:dyDescent="0.25">
      <c r="A11" s="83" t="s">
        <v>168</v>
      </c>
      <c r="B11" s="15" t="s">
        <v>42</v>
      </c>
      <c r="C11" s="83" t="s">
        <v>28</v>
      </c>
      <c r="D11" s="80" t="s">
        <v>43</v>
      </c>
    </row>
    <row r="12" spans="1:4" ht="30" x14ac:dyDescent="0.25">
      <c r="A12" s="83" t="s">
        <v>169</v>
      </c>
      <c r="B12" s="11" t="s">
        <v>45</v>
      </c>
      <c r="C12" s="83" t="s">
        <v>46</v>
      </c>
      <c r="D12" s="80" t="s">
        <v>43</v>
      </c>
    </row>
    <row r="13" spans="1:4" ht="62.25" customHeight="1" x14ac:dyDescent="0.25">
      <c r="A13" s="83" t="s">
        <v>170</v>
      </c>
      <c r="B13" s="79" t="s">
        <v>48</v>
      </c>
      <c r="C13" s="83" t="s">
        <v>131</v>
      </c>
      <c r="D13" s="80" t="s">
        <v>49</v>
      </c>
    </row>
    <row r="14" spans="1:4" ht="60" x14ac:dyDescent="0.25">
      <c r="A14" s="84" t="s">
        <v>171</v>
      </c>
      <c r="B14" s="15" t="s">
        <v>51</v>
      </c>
      <c r="C14" s="83" t="s">
        <v>133</v>
      </c>
      <c r="D14" s="80" t="s">
        <v>52</v>
      </c>
    </row>
    <row r="15" spans="1:4" ht="46.5" customHeight="1" x14ac:dyDescent="0.25">
      <c r="A15" s="85"/>
      <c r="B15" s="15" t="s">
        <v>53</v>
      </c>
      <c r="C15" s="83" t="s">
        <v>134</v>
      </c>
      <c r="D15" s="80" t="s">
        <v>54</v>
      </c>
    </row>
    <row r="16" spans="1:4" ht="30" x14ac:dyDescent="0.25">
      <c r="A16" s="86"/>
      <c r="B16" s="36" t="s">
        <v>55</v>
      </c>
      <c r="C16" s="83" t="s">
        <v>135</v>
      </c>
      <c r="D16" s="80" t="s">
        <v>56</v>
      </c>
    </row>
    <row r="17" spans="1:4" ht="45" x14ac:dyDescent="0.25">
      <c r="A17" s="83" t="s">
        <v>172</v>
      </c>
      <c r="B17" s="15" t="s">
        <v>58</v>
      </c>
      <c r="C17" s="83" t="s">
        <v>136</v>
      </c>
      <c r="D17" s="80" t="s">
        <v>84</v>
      </c>
    </row>
    <row r="18" spans="1:4" ht="42" customHeight="1" x14ac:dyDescent="0.25">
      <c r="A18" s="83" t="s">
        <v>173</v>
      </c>
      <c r="B18" s="15" t="s">
        <v>86</v>
      </c>
      <c r="C18" s="83" t="s">
        <v>134</v>
      </c>
      <c r="D18" s="80" t="s">
        <v>84</v>
      </c>
    </row>
    <row r="19" spans="1:4" ht="70.5" customHeight="1" x14ac:dyDescent="0.25">
      <c r="A19" s="428" t="s">
        <v>174</v>
      </c>
      <c r="B19" s="11" t="s">
        <v>88</v>
      </c>
      <c r="C19" s="83" t="s">
        <v>137</v>
      </c>
      <c r="D19" s="80" t="s">
        <v>84</v>
      </c>
    </row>
    <row r="20" spans="1:4" ht="45" x14ac:dyDescent="0.25">
      <c r="A20" s="429"/>
      <c r="B20" s="11" t="s">
        <v>89</v>
      </c>
      <c r="C20" s="83" t="s">
        <v>138</v>
      </c>
      <c r="D20" s="80" t="s">
        <v>84</v>
      </c>
    </row>
    <row r="21" spans="1:4" ht="60" x14ac:dyDescent="0.25">
      <c r="A21" s="262" t="s">
        <v>174</v>
      </c>
      <c r="B21" s="11" t="s">
        <v>90</v>
      </c>
      <c r="C21" s="83" t="s">
        <v>139</v>
      </c>
      <c r="D21" s="80" t="s">
        <v>84</v>
      </c>
    </row>
    <row r="22" spans="1:4" ht="150" x14ac:dyDescent="0.25">
      <c r="A22" s="89" t="s">
        <v>0</v>
      </c>
      <c r="B22" s="87" t="s">
        <v>146</v>
      </c>
      <c r="C22" s="88" t="s">
        <v>114</v>
      </c>
      <c r="D22" s="87" t="s">
        <v>113</v>
      </c>
    </row>
    <row r="23" spans="1:4" ht="60" x14ac:dyDescent="0.25">
      <c r="A23" s="86" t="s">
        <v>175</v>
      </c>
      <c r="B23" s="73" t="s">
        <v>93</v>
      </c>
      <c r="C23" s="86" t="s">
        <v>140</v>
      </c>
      <c r="D23" s="82" t="s">
        <v>94</v>
      </c>
    </row>
    <row r="24" spans="1:4" ht="60" x14ac:dyDescent="0.25">
      <c r="A24" s="83" t="s">
        <v>176</v>
      </c>
      <c r="B24" s="15" t="s">
        <v>96</v>
      </c>
      <c r="C24" s="83" t="s">
        <v>141</v>
      </c>
      <c r="D24" s="80" t="s">
        <v>97</v>
      </c>
    </row>
    <row r="25" spans="1:4" ht="106.5" customHeight="1" x14ac:dyDescent="0.25">
      <c r="A25" s="83" t="s">
        <v>177</v>
      </c>
      <c r="B25" s="91" t="s">
        <v>59</v>
      </c>
      <c r="C25" s="83" t="s">
        <v>142</v>
      </c>
      <c r="D25" s="80" t="s">
        <v>60</v>
      </c>
    </row>
    <row r="26" spans="1:4" ht="45" x14ac:dyDescent="0.25">
      <c r="A26" s="83" t="s">
        <v>178</v>
      </c>
      <c r="B26" s="90" t="s">
        <v>62</v>
      </c>
      <c r="C26" s="83" t="s">
        <v>143</v>
      </c>
      <c r="D26" s="80" t="s">
        <v>63</v>
      </c>
    </row>
    <row r="27" spans="1:4" ht="30" x14ac:dyDescent="0.25">
      <c r="A27" s="83" t="s">
        <v>179</v>
      </c>
      <c r="B27" s="82" t="s">
        <v>65</v>
      </c>
      <c r="C27" s="83" t="s">
        <v>141</v>
      </c>
      <c r="D27" s="80" t="s">
        <v>63</v>
      </c>
    </row>
    <row r="28" spans="1:4" ht="105" x14ac:dyDescent="0.25">
      <c r="A28" s="83" t="s">
        <v>180</v>
      </c>
      <c r="B28" s="81" t="s">
        <v>67</v>
      </c>
      <c r="C28" s="83" t="s">
        <v>144</v>
      </c>
      <c r="D28" s="80" t="s">
        <v>68</v>
      </c>
    </row>
    <row r="29" spans="1:4" ht="75" x14ac:dyDescent="0.25">
      <c r="A29" s="83" t="s">
        <v>181</v>
      </c>
      <c r="B29" s="80" t="s">
        <v>70</v>
      </c>
      <c r="C29" s="83" t="s">
        <v>145</v>
      </c>
      <c r="D29" s="80" t="s">
        <v>60</v>
      </c>
    </row>
    <row r="30" spans="1:4" ht="30" x14ac:dyDescent="0.25">
      <c r="A30" s="83" t="s">
        <v>182</v>
      </c>
      <c r="B30" s="80" t="s">
        <v>72</v>
      </c>
      <c r="C30" s="83" t="s">
        <v>73</v>
      </c>
      <c r="D30" s="80" t="s">
        <v>60</v>
      </c>
    </row>
    <row r="32" spans="1:4" ht="48.75" customHeight="1" x14ac:dyDescent="0.25">
      <c r="A32" s="425" t="s">
        <v>74</v>
      </c>
      <c r="B32" s="425"/>
      <c r="C32" s="425"/>
      <c r="D32" s="425"/>
    </row>
    <row r="33" spans="1:4" ht="64.5" customHeight="1" x14ac:dyDescent="0.25">
      <c r="A33" s="425" t="s">
        <v>75</v>
      </c>
      <c r="B33" s="425"/>
      <c r="C33" s="425"/>
      <c r="D33" s="425"/>
    </row>
    <row r="34" spans="1:4" ht="59.25" customHeight="1" x14ac:dyDescent="0.25">
      <c r="A34" s="425" t="s">
        <v>76</v>
      </c>
      <c r="B34" s="425"/>
      <c r="C34" s="425"/>
      <c r="D34" s="425"/>
    </row>
    <row r="36" spans="1:4" x14ac:dyDescent="0.25">
      <c r="A36" s="426" t="s">
        <v>259</v>
      </c>
      <c r="B36" s="427"/>
      <c r="C36" s="427"/>
      <c r="D36" s="427"/>
    </row>
    <row r="37" spans="1:4" x14ac:dyDescent="0.25">
      <c r="A37" s="427"/>
      <c r="B37" s="427"/>
      <c r="C37" s="427"/>
      <c r="D37" s="427"/>
    </row>
    <row r="38" spans="1:4" x14ac:dyDescent="0.25">
      <c r="A38" s="427"/>
      <c r="B38" s="427"/>
      <c r="C38" s="427"/>
      <c r="D38" s="427"/>
    </row>
    <row r="39" spans="1:4" x14ac:dyDescent="0.25">
      <c r="A39" s="427"/>
      <c r="B39" s="427"/>
      <c r="C39" s="427"/>
      <c r="D39" s="427"/>
    </row>
    <row r="40" spans="1:4" x14ac:dyDescent="0.25">
      <c r="A40" s="427"/>
      <c r="B40" s="427"/>
      <c r="C40" s="427"/>
      <c r="D40" s="427"/>
    </row>
    <row r="41" spans="1:4" x14ac:dyDescent="0.25">
      <c r="A41" s="427"/>
      <c r="B41" s="427"/>
      <c r="C41" s="427"/>
      <c r="D41" s="427"/>
    </row>
    <row r="42" spans="1:4" x14ac:dyDescent="0.25">
      <c r="A42" s="427"/>
      <c r="B42" s="427"/>
      <c r="C42" s="427"/>
      <c r="D42" s="427"/>
    </row>
    <row r="43" spans="1:4" ht="114" customHeight="1" x14ac:dyDescent="0.25">
      <c r="A43" s="427"/>
      <c r="B43" s="427"/>
      <c r="C43" s="427"/>
      <c r="D43" s="427"/>
    </row>
    <row r="51" ht="86.25" customHeight="1" x14ac:dyDescent="0.2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heetViews>
  <sheetFormatPr defaultRowHeight="15" x14ac:dyDescent="0.25"/>
  <cols>
    <col min="2" max="2" width="46.5703125" customWidth="1"/>
    <col min="3" max="4" width="14.28515625" customWidth="1"/>
  </cols>
  <sheetData>
    <row r="1" spans="1:8" x14ac:dyDescent="0.25">
      <c r="A1" s="92" t="s">
        <v>149</v>
      </c>
    </row>
    <row r="3" spans="1:8" ht="64.5" customHeight="1" x14ac:dyDescent="0.25">
      <c r="A3" s="94" t="s">
        <v>2</v>
      </c>
      <c r="B3" s="93" t="s">
        <v>1</v>
      </c>
      <c r="C3" s="95" t="s">
        <v>3</v>
      </c>
      <c r="D3" s="95" t="s">
        <v>4</v>
      </c>
      <c r="E3" s="1"/>
      <c r="F3" s="1"/>
      <c r="G3" s="1"/>
      <c r="H3" s="1"/>
    </row>
    <row r="4" spans="1:8" x14ac:dyDescent="0.25">
      <c r="A4" s="19" t="s">
        <v>5</v>
      </c>
      <c r="B4" s="13" t="s">
        <v>150</v>
      </c>
      <c r="C4" s="19" t="s">
        <v>12</v>
      </c>
      <c r="D4" s="19" t="s">
        <v>15</v>
      </c>
    </row>
    <row r="5" spans="1:8" x14ac:dyDescent="0.25">
      <c r="A5" s="19" t="s">
        <v>6</v>
      </c>
      <c r="B5" s="13" t="s">
        <v>9</v>
      </c>
      <c r="C5" s="19" t="s">
        <v>12</v>
      </c>
      <c r="D5" s="19" t="s">
        <v>15</v>
      </c>
    </row>
    <row r="6" spans="1:8" x14ac:dyDescent="0.25">
      <c r="A6" s="19" t="s">
        <v>7</v>
      </c>
      <c r="B6" s="13" t="s">
        <v>10</v>
      </c>
      <c r="C6" s="19" t="s">
        <v>13</v>
      </c>
      <c r="D6" s="19" t="s">
        <v>16</v>
      </c>
    </row>
    <row r="7" spans="1:8" x14ac:dyDescent="0.25">
      <c r="A7" s="19" t="s">
        <v>8</v>
      </c>
      <c r="B7" s="13" t="s">
        <v>11</v>
      </c>
      <c r="C7" s="19" t="s">
        <v>14</v>
      </c>
      <c r="D7" s="19" t="s">
        <v>17</v>
      </c>
    </row>
    <row r="11" spans="1:8" ht="13.5" customHeight="1" x14ac:dyDescent="0.25"/>
    <row r="12" spans="1:8" hidden="1" x14ac:dyDescent="0.25"/>
    <row r="13" spans="1:8" hidden="1" x14ac:dyDescent="0.25"/>
    <row r="14" spans="1:8" hidden="1" x14ac:dyDescent="0.25"/>
    <row r="15" spans="1:8" hidden="1" x14ac:dyDescent="0.25"/>
    <row r="16" spans="1:8" hidden="1" x14ac:dyDescent="0.25"/>
    <row r="18" ht="20.25" customHeight="1" x14ac:dyDescent="0.2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B12" sqref="B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x14ac:dyDescent="0.25">
      <c r="A1" s="292" t="str">
        <f>'Date initiale'!C3</f>
        <v>Universitatea de Arhitectură și Urbanism "Ion Mincu" București</v>
      </c>
      <c r="B1" s="292"/>
      <c r="C1" s="292"/>
      <c r="D1" s="2"/>
      <c r="E1" s="2"/>
      <c r="F1" s="3"/>
      <c r="G1" s="3"/>
      <c r="H1" s="3"/>
      <c r="I1" s="3"/>
    </row>
    <row r="2" spans="1:31" ht="15.75" x14ac:dyDescent="0.25">
      <c r="A2" s="292" t="str">
        <f>'Date initiale'!B4&amp;" "&amp;'Date initiale'!C4</f>
        <v xml:space="preserve">Facultatea </v>
      </c>
      <c r="B2" s="292"/>
      <c r="C2" s="292"/>
      <c r="D2" s="2"/>
      <c r="E2" s="2"/>
      <c r="F2" s="3"/>
      <c r="G2" s="3"/>
      <c r="H2" s="3"/>
      <c r="I2" s="3"/>
    </row>
    <row r="3" spans="1:31" ht="15.75" x14ac:dyDescent="0.25">
      <c r="A3" s="292" t="str">
        <f>'Date initiale'!B5&amp;" "&amp;'Date initiale'!C5</f>
        <v xml:space="preserve">Departamentul </v>
      </c>
      <c r="B3" s="292"/>
      <c r="C3" s="292"/>
      <c r="D3" s="2"/>
      <c r="E3" s="2"/>
      <c r="F3" s="2"/>
      <c r="G3" s="2"/>
      <c r="H3" s="2"/>
      <c r="I3" s="2"/>
    </row>
    <row r="4" spans="1:31" ht="15.75" x14ac:dyDescent="0.25">
      <c r="A4" s="431" t="str">
        <f>'Date initiale'!C6&amp;", "&amp;'Date initiale'!C7</f>
        <v xml:space="preserve">[nume, prenume], </v>
      </c>
      <c r="B4" s="431"/>
      <c r="C4" s="431"/>
      <c r="D4" s="2"/>
      <c r="E4" s="2"/>
      <c r="F4" s="3"/>
      <c r="G4" s="3"/>
      <c r="H4" s="3"/>
      <c r="I4" s="3"/>
    </row>
    <row r="5" spans="1:31" s="206" customFormat="1" ht="15.75" x14ac:dyDescent="0.25">
      <c r="A5" s="293"/>
      <c r="B5" s="293"/>
      <c r="C5" s="293"/>
      <c r="D5" s="2"/>
      <c r="E5" s="2"/>
      <c r="F5" s="3"/>
      <c r="G5" s="3"/>
      <c r="H5" s="3"/>
      <c r="I5" s="3"/>
    </row>
    <row r="6" spans="1:31" ht="15.75" x14ac:dyDescent="0.25">
      <c r="A6" s="430" t="s">
        <v>159</v>
      </c>
      <c r="B6" s="430"/>
      <c r="C6" s="430"/>
      <c r="D6" s="430"/>
      <c r="E6" s="430"/>
      <c r="F6" s="430"/>
      <c r="G6" s="430"/>
      <c r="H6" s="430"/>
      <c r="I6" s="430"/>
    </row>
    <row r="7" spans="1:31" ht="15.75" x14ac:dyDescent="0.25">
      <c r="A7" s="430" t="str">
        <f>'Descriere indicatori'!A4&amp;". "&amp;'Descriere indicatori'!B4</f>
        <v xml:space="preserve">I1. Cărţi de autor/capitole publicate la edituri cu prestigiu internaţional* </v>
      </c>
      <c r="B7" s="430"/>
      <c r="C7" s="430"/>
      <c r="D7" s="430"/>
      <c r="E7" s="430"/>
      <c r="F7" s="430"/>
      <c r="G7" s="430"/>
      <c r="H7" s="430"/>
      <c r="I7" s="430"/>
    </row>
    <row r="8" spans="1:31" ht="16.5" thickBot="1" x14ac:dyDescent="0.3">
      <c r="A8" s="39"/>
      <c r="B8" s="39"/>
      <c r="C8" s="39"/>
      <c r="D8" s="39"/>
      <c r="E8" s="39"/>
      <c r="F8" s="39"/>
      <c r="G8" s="39"/>
      <c r="H8" s="39"/>
      <c r="I8" s="39"/>
    </row>
    <row r="9" spans="1:31" s="6" customFormat="1" ht="60.75" thickBot="1" x14ac:dyDescent="0.3">
      <c r="A9" s="212" t="s">
        <v>80</v>
      </c>
      <c r="B9" s="213" t="s">
        <v>115</v>
      </c>
      <c r="C9" s="213" t="s">
        <v>227</v>
      </c>
      <c r="D9" s="213" t="s">
        <v>117</v>
      </c>
      <c r="E9" s="213" t="s">
        <v>118</v>
      </c>
      <c r="F9" s="214" t="s">
        <v>119</v>
      </c>
      <c r="G9" s="213" t="s">
        <v>120</v>
      </c>
      <c r="H9" s="213" t="s">
        <v>121</v>
      </c>
      <c r="I9" s="215" t="s">
        <v>122</v>
      </c>
      <c r="J9" s="4"/>
      <c r="K9" s="298" t="s">
        <v>157</v>
      </c>
      <c r="L9" s="5"/>
      <c r="M9" s="5"/>
      <c r="N9" s="5"/>
      <c r="O9" s="5"/>
      <c r="P9" s="5"/>
      <c r="Q9" s="5"/>
      <c r="R9" s="5"/>
      <c r="S9" s="5"/>
      <c r="T9" s="5"/>
      <c r="U9" s="5"/>
      <c r="V9" s="5"/>
      <c r="W9" s="5"/>
      <c r="X9" s="5"/>
      <c r="Y9" s="5"/>
      <c r="Z9" s="5"/>
      <c r="AA9" s="5"/>
      <c r="AB9" s="5"/>
      <c r="AC9" s="5"/>
      <c r="AD9" s="5"/>
      <c r="AE9" s="5"/>
    </row>
    <row r="10" spans="1:31" s="6" customFormat="1" ht="15.75" x14ac:dyDescent="0.25">
      <c r="A10" s="119">
        <v>1</v>
      </c>
      <c r="B10" s="120"/>
      <c r="C10" s="120"/>
      <c r="D10" s="120"/>
      <c r="E10" s="121"/>
      <c r="F10" s="122"/>
      <c r="G10" s="122"/>
      <c r="H10" s="122"/>
      <c r="I10" s="355"/>
      <c r="J10" s="8"/>
      <c r="K10" s="299" t="s">
        <v>158</v>
      </c>
      <c r="L10" s="9"/>
      <c r="M10" s="9"/>
      <c r="N10" s="9"/>
      <c r="O10" s="9"/>
      <c r="P10" s="9"/>
      <c r="Q10" s="9"/>
      <c r="R10" s="9"/>
      <c r="S10" s="9"/>
      <c r="T10" s="9"/>
      <c r="U10" s="10"/>
      <c r="V10" s="10"/>
      <c r="W10" s="10"/>
      <c r="X10" s="10"/>
      <c r="Y10" s="10"/>
      <c r="Z10" s="10"/>
      <c r="AA10" s="10"/>
      <c r="AB10" s="10"/>
      <c r="AC10" s="10"/>
      <c r="AD10" s="10"/>
      <c r="AE10" s="10"/>
    </row>
    <row r="11" spans="1:31" s="6" customFormat="1" ht="15.75" x14ac:dyDescent="0.25">
      <c r="A11" s="123">
        <f>A10+1</f>
        <v>2</v>
      </c>
      <c r="B11" s="124"/>
      <c r="C11" s="125"/>
      <c r="D11" s="124"/>
      <c r="E11" s="126"/>
      <c r="F11" s="127"/>
      <c r="G11" s="128"/>
      <c r="H11" s="128"/>
      <c r="I11" s="356"/>
      <c r="J11" s="8"/>
      <c r="K11" s="297"/>
      <c r="L11" s="9"/>
      <c r="M11" s="9"/>
      <c r="N11" s="9"/>
      <c r="O11" s="9"/>
      <c r="P11" s="9"/>
      <c r="Q11" s="9"/>
      <c r="R11" s="9"/>
      <c r="S11" s="9"/>
      <c r="T11" s="9"/>
      <c r="U11" s="10"/>
      <c r="V11" s="10"/>
      <c r="W11" s="10"/>
      <c r="X11" s="10"/>
      <c r="Y11" s="10"/>
      <c r="Z11" s="10"/>
      <c r="AA11" s="10"/>
      <c r="AB11" s="10"/>
      <c r="AC11" s="10"/>
      <c r="AD11" s="10"/>
      <c r="AE11" s="10"/>
    </row>
    <row r="12" spans="1:31" s="6" customFormat="1" ht="15.75" x14ac:dyDescent="0.25">
      <c r="A12" s="123">
        <f t="shared" ref="A12:A19" si="0">A11+1</f>
        <v>3</v>
      </c>
      <c r="B12" s="125"/>
      <c r="C12" s="125"/>
      <c r="D12" s="125"/>
      <c r="E12" s="126"/>
      <c r="F12" s="127"/>
      <c r="G12" s="128"/>
      <c r="H12" s="128"/>
      <c r="I12" s="356"/>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x14ac:dyDescent="0.25">
      <c r="A13" s="123">
        <f t="shared" si="0"/>
        <v>4</v>
      </c>
      <c r="B13" s="124"/>
      <c r="C13" s="125"/>
      <c r="D13" s="124"/>
      <c r="E13" s="126"/>
      <c r="F13" s="127"/>
      <c r="G13" s="128"/>
      <c r="H13" s="128"/>
      <c r="I13" s="356"/>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x14ac:dyDescent="0.25">
      <c r="A14" s="123">
        <f t="shared" si="0"/>
        <v>5</v>
      </c>
      <c r="B14" s="125"/>
      <c r="C14" s="125"/>
      <c r="D14" s="125"/>
      <c r="E14" s="126"/>
      <c r="F14" s="127"/>
      <c r="G14" s="128"/>
      <c r="H14" s="128"/>
      <c r="I14" s="356"/>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x14ac:dyDescent="0.25">
      <c r="A15" s="123">
        <f t="shared" si="0"/>
        <v>6</v>
      </c>
      <c r="B15" s="125"/>
      <c r="C15" s="125"/>
      <c r="D15" s="125"/>
      <c r="E15" s="126"/>
      <c r="F15" s="127"/>
      <c r="G15" s="128"/>
      <c r="H15" s="128"/>
      <c r="I15" s="356"/>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x14ac:dyDescent="0.25">
      <c r="A16" s="123">
        <f t="shared" si="0"/>
        <v>7</v>
      </c>
      <c r="B16" s="124"/>
      <c r="C16" s="125"/>
      <c r="D16" s="124"/>
      <c r="E16" s="126"/>
      <c r="F16" s="127"/>
      <c r="G16" s="128"/>
      <c r="H16" s="128"/>
      <c r="I16" s="356"/>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x14ac:dyDescent="0.25">
      <c r="A17" s="123">
        <f t="shared" si="0"/>
        <v>8</v>
      </c>
      <c r="B17" s="125"/>
      <c r="C17" s="125"/>
      <c r="D17" s="125"/>
      <c r="E17" s="126"/>
      <c r="F17" s="127"/>
      <c r="G17" s="128"/>
      <c r="H17" s="128"/>
      <c r="I17" s="356"/>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x14ac:dyDescent="0.25">
      <c r="A18" s="123">
        <f t="shared" si="0"/>
        <v>9</v>
      </c>
      <c r="B18" s="124"/>
      <c r="C18" s="125"/>
      <c r="D18" s="124"/>
      <c r="E18" s="126"/>
      <c r="F18" s="127"/>
      <c r="G18" s="128"/>
      <c r="H18" s="128"/>
      <c r="I18" s="356"/>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x14ac:dyDescent="0.3">
      <c r="A19" s="136">
        <f t="shared" si="0"/>
        <v>10</v>
      </c>
      <c r="B19" s="130"/>
      <c r="C19" s="130"/>
      <c r="D19" s="130"/>
      <c r="E19" s="131"/>
      <c r="F19" s="132"/>
      <c r="G19" s="133"/>
      <c r="H19" s="133"/>
      <c r="I19" s="357"/>
      <c r="J19" s="8"/>
      <c r="K19" s="9"/>
      <c r="L19" s="9"/>
      <c r="M19" s="9"/>
      <c r="N19" s="9"/>
      <c r="O19" s="9"/>
      <c r="P19" s="9"/>
      <c r="Q19" s="9"/>
      <c r="R19" s="9"/>
      <c r="S19" s="9"/>
      <c r="T19" s="9"/>
      <c r="U19" s="10"/>
      <c r="V19" s="10"/>
      <c r="W19" s="10"/>
      <c r="X19" s="10"/>
      <c r="Y19" s="10"/>
      <c r="Z19" s="10"/>
      <c r="AA19" s="10"/>
      <c r="AB19" s="10"/>
      <c r="AC19" s="10"/>
      <c r="AD19" s="10"/>
      <c r="AE19" s="10"/>
    </row>
    <row r="20" spans="1:31" ht="15.75" thickBot="1" x14ac:dyDescent="0.3">
      <c r="A20" s="394"/>
      <c r="B20" s="134"/>
      <c r="C20" s="134"/>
      <c r="D20" s="134"/>
      <c r="E20" s="134"/>
      <c r="F20" s="134"/>
      <c r="G20" s="134"/>
      <c r="H20" s="137" t="str">
        <f>"Total "&amp;LEFT(A7,2)</f>
        <v>Total I1</v>
      </c>
      <c r="I20" s="138">
        <f>SUM(I10:I19)</f>
        <v>0</v>
      </c>
    </row>
    <row r="22" spans="1:31"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x14ac:dyDescent="0.25">
      <c r="A1" s="292" t="str">
        <f>'Date initiale'!C3</f>
        <v>Universitatea de Arhitectură și Urbanism "Ion Mincu" București</v>
      </c>
      <c r="B1" s="292"/>
      <c r="C1" s="292"/>
      <c r="D1" s="2"/>
      <c r="E1" s="2"/>
      <c r="F1" s="3"/>
      <c r="G1" s="3"/>
      <c r="H1" s="3"/>
      <c r="I1" s="3"/>
    </row>
    <row r="2" spans="1:31" ht="15.75" x14ac:dyDescent="0.25">
      <c r="A2" s="292" t="str">
        <f>'Date initiale'!B4&amp;" "&amp;'Date initiale'!C4</f>
        <v xml:space="preserve">Facultatea </v>
      </c>
      <c r="B2" s="292"/>
      <c r="C2" s="292"/>
      <c r="D2" s="2"/>
      <c r="E2" s="2"/>
      <c r="F2" s="3"/>
      <c r="G2" s="3"/>
      <c r="H2" s="3"/>
      <c r="I2" s="3"/>
    </row>
    <row r="3" spans="1:31" ht="15.75" x14ac:dyDescent="0.25">
      <c r="A3" s="292" t="str">
        <f>'Date initiale'!B5&amp;" "&amp;'Date initiale'!C5</f>
        <v xml:space="preserve">Departamentul </v>
      </c>
      <c r="B3" s="292"/>
      <c r="C3" s="292"/>
      <c r="D3" s="2"/>
      <c r="E3" s="2"/>
      <c r="F3" s="2"/>
      <c r="G3" s="2"/>
      <c r="H3" s="2"/>
      <c r="I3" s="2"/>
    </row>
    <row r="4" spans="1:31" ht="15.75" x14ac:dyDescent="0.25">
      <c r="A4" s="431" t="str">
        <f>'Date initiale'!C6&amp;", "&amp;'Date initiale'!C7</f>
        <v xml:space="preserve">[nume, prenume], </v>
      </c>
      <c r="B4" s="431"/>
      <c r="C4" s="431"/>
      <c r="D4" s="2"/>
      <c r="E4" s="2"/>
      <c r="F4" s="3"/>
      <c r="G4" s="3"/>
      <c r="H4" s="3"/>
      <c r="I4" s="3"/>
    </row>
    <row r="5" spans="1:31" s="206" customFormat="1" ht="15.75" x14ac:dyDescent="0.25">
      <c r="A5" s="293"/>
      <c r="B5" s="293"/>
      <c r="C5" s="293"/>
      <c r="D5" s="2"/>
      <c r="E5" s="2"/>
      <c r="F5" s="3"/>
      <c r="G5" s="3"/>
      <c r="H5" s="3"/>
      <c r="I5" s="3"/>
    </row>
    <row r="6" spans="1:31" ht="15.75" x14ac:dyDescent="0.25">
      <c r="A6" s="430" t="s">
        <v>159</v>
      </c>
      <c r="B6" s="430"/>
      <c r="C6" s="430"/>
      <c r="D6" s="430"/>
      <c r="E6" s="430"/>
      <c r="F6" s="430"/>
      <c r="G6" s="430"/>
      <c r="H6" s="430"/>
      <c r="I6" s="430"/>
    </row>
    <row r="7" spans="1:31" ht="15.75" x14ac:dyDescent="0.25">
      <c r="A7" s="430" t="str">
        <f>'Descriere indicatori'!A5&amp;". "&amp;'Descriere indicatori'!B5</f>
        <v xml:space="preserve">I2. Cărţi de autor publicate la edituri cu prestigiu naţional* </v>
      </c>
      <c r="B7" s="430"/>
      <c r="C7" s="430"/>
      <c r="D7" s="430"/>
      <c r="E7" s="430"/>
      <c r="F7" s="430"/>
      <c r="G7" s="430"/>
      <c r="H7" s="430"/>
      <c r="I7" s="430"/>
    </row>
    <row r="8" spans="1:31" ht="16.5" thickBot="1" x14ac:dyDescent="0.3">
      <c r="A8" s="39"/>
      <c r="B8" s="39"/>
      <c r="C8" s="39"/>
      <c r="D8" s="39"/>
      <c r="E8" s="39"/>
      <c r="F8" s="39"/>
      <c r="G8" s="39"/>
      <c r="H8" s="39"/>
      <c r="I8" s="39"/>
    </row>
    <row r="9" spans="1:31" s="6" customFormat="1" ht="60.75" thickBot="1" x14ac:dyDescent="0.3">
      <c r="A9" s="216" t="s">
        <v>80</v>
      </c>
      <c r="B9" s="217" t="s">
        <v>115</v>
      </c>
      <c r="C9" s="217" t="s">
        <v>116</v>
      </c>
      <c r="D9" s="217" t="s">
        <v>117</v>
      </c>
      <c r="E9" s="217" t="s">
        <v>118</v>
      </c>
      <c r="F9" s="218" t="s">
        <v>119</v>
      </c>
      <c r="G9" s="217" t="s">
        <v>120</v>
      </c>
      <c r="H9" s="217" t="s">
        <v>121</v>
      </c>
      <c r="I9" s="219" t="s">
        <v>122</v>
      </c>
      <c r="J9" s="4"/>
      <c r="K9" s="298" t="s">
        <v>157</v>
      </c>
      <c r="L9" s="5"/>
      <c r="M9" s="5"/>
      <c r="N9" s="5"/>
      <c r="O9" s="5"/>
      <c r="P9" s="5"/>
      <c r="Q9" s="5"/>
      <c r="R9" s="5"/>
      <c r="S9" s="5"/>
      <c r="T9" s="5"/>
      <c r="U9" s="5"/>
      <c r="V9" s="5"/>
      <c r="W9" s="5"/>
      <c r="X9" s="5"/>
      <c r="Y9" s="5"/>
      <c r="Z9" s="5"/>
      <c r="AA9" s="5"/>
      <c r="AB9" s="5"/>
      <c r="AC9" s="5"/>
      <c r="AD9" s="5"/>
      <c r="AE9" s="5"/>
    </row>
    <row r="10" spans="1:31" s="6" customFormat="1" ht="15.75" x14ac:dyDescent="0.25">
      <c r="A10" s="139">
        <v>1</v>
      </c>
      <c r="B10" s="140"/>
      <c r="C10" s="141"/>
      <c r="D10" s="140"/>
      <c r="E10" s="142"/>
      <c r="F10" s="143"/>
      <c r="G10" s="140"/>
      <c r="H10" s="140"/>
      <c r="I10" s="358"/>
      <c r="J10" s="7"/>
      <c r="K10" s="299">
        <v>15</v>
      </c>
      <c r="L10" s="7"/>
      <c r="M10" s="7"/>
      <c r="N10" s="7"/>
      <c r="O10" s="7"/>
      <c r="P10" s="7"/>
      <c r="Q10" s="7"/>
      <c r="R10" s="7"/>
      <c r="S10" s="7"/>
      <c r="T10" s="7"/>
      <c r="U10" s="7"/>
      <c r="V10" s="7"/>
      <c r="W10" s="7"/>
      <c r="X10" s="7"/>
      <c r="Y10" s="7"/>
      <c r="Z10" s="7"/>
      <c r="AA10" s="7"/>
      <c r="AB10" s="7"/>
      <c r="AC10" s="7"/>
      <c r="AD10" s="7"/>
      <c r="AE10" s="7"/>
    </row>
    <row r="11" spans="1:31" s="6" customFormat="1" ht="15.75" x14ac:dyDescent="0.25">
      <c r="A11" s="144">
        <f>A10+1</f>
        <v>2</v>
      </c>
      <c r="B11" s="145"/>
      <c r="C11" s="146"/>
      <c r="D11" s="145"/>
      <c r="E11" s="146"/>
      <c r="F11" s="147"/>
      <c r="G11" s="145"/>
      <c r="H11" s="145"/>
      <c r="I11" s="359"/>
      <c r="J11" s="7"/>
      <c r="K11" s="58"/>
      <c r="L11" s="7"/>
      <c r="M11" s="7"/>
      <c r="N11" s="7"/>
      <c r="O11" s="7"/>
      <c r="P11" s="7"/>
      <c r="Q11" s="7"/>
      <c r="R11" s="7"/>
      <c r="S11" s="7"/>
      <c r="T11" s="7"/>
      <c r="U11" s="7"/>
      <c r="V11" s="7"/>
      <c r="W11" s="7"/>
      <c r="X11" s="7"/>
      <c r="Y11" s="7"/>
      <c r="Z11" s="7"/>
      <c r="AA11" s="7"/>
      <c r="AB11" s="7"/>
      <c r="AC11" s="7"/>
      <c r="AD11" s="7"/>
      <c r="AE11" s="7"/>
    </row>
    <row r="12" spans="1:31" s="6" customFormat="1" ht="15.75" x14ac:dyDescent="0.25">
      <c r="A12" s="144">
        <f t="shared" ref="A12:A19" si="0">A11+1</f>
        <v>3</v>
      </c>
      <c r="B12" s="146"/>
      <c r="C12" s="146"/>
      <c r="D12" s="145"/>
      <c r="E12" s="146"/>
      <c r="F12" s="147"/>
      <c r="G12" s="148"/>
      <c r="H12" s="145"/>
      <c r="I12" s="359"/>
      <c r="J12" s="7"/>
      <c r="K12" s="7"/>
      <c r="L12" s="7"/>
      <c r="M12" s="7"/>
      <c r="N12" s="7"/>
      <c r="O12" s="7"/>
      <c r="P12" s="7"/>
      <c r="Q12" s="7"/>
      <c r="R12" s="7"/>
      <c r="S12" s="7"/>
      <c r="T12" s="7"/>
      <c r="U12" s="7"/>
      <c r="V12" s="7"/>
      <c r="W12" s="7"/>
      <c r="X12" s="7"/>
      <c r="Y12" s="7"/>
      <c r="Z12" s="7"/>
      <c r="AA12" s="7"/>
      <c r="AB12" s="7"/>
      <c r="AC12" s="7"/>
      <c r="AD12" s="7"/>
      <c r="AE12" s="7"/>
    </row>
    <row r="13" spans="1:31" s="6" customFormat="1" ht="15.75" x14ac:dyDescent="0.25">
      <c r="A13" s="144">
        <f t="shared" si="0"/>
        <v>4</v>
      </c>
      <c r="B13" s="146"/>
      <c r="C13" s="146"/>
      <c r="D13" s="145"/>
      <c r="E13" s="146"/>
      <c r="F13" s="147"/>
      <c r="G13" s="148"/>
      <c r="H13" s="148"/>
      <c r="I13" s="359"/>
      <c r="J13" s="7"/>
      <c r="K13" s="7"/>
      <c r="L13" s="7"/>
      <c r="M13" s="7"/>
      <c r="N13" s="7"/>
      <c r="O13" s="7"/>
      <c r="P13" s="7"/>
      <c r="Q13" s="7"/>
      <c r="R13" s="7"/>
      <c r="S13" s="7"/>
      <c r="T13" s="7"/>
      <c r="U13" s="7"/>
      <c r="V13" s="7"/>
      <c r="W13" s="7"/>
      <c r="X13" s="7"/>
      <c r="Y13" s="7"/>
      <c r="Z13" s="7"/>
      <c r="AA13" s="7"/>
      <c r="AB13" s="7"/>
      <c r="AC13" s="7"/>
      <c r="AD13" s="7"/>
      <c r="AE13" s="7"/>
    </row>
    <row r="14" spans="1:31" s="6" customFormat="1" ht="15.75" x14ac:dyDescent="0.25">
      <c r="A14" s="144">
        <f t="shared" si="0"/>
        <v>5</v>
      </c>
      <c r="B14" s="145"/>
      <c r="C14" s="146"/>
      <c r="D14" s="145"/>
      <c r="E14" s="146"/>
      <c r="F14" s="147"/>
      <c r="G14" s="145"/>
      <c r="H14" s="145"/>
      <c r="I14" s="359"/>
      <c r="J14" s="7"/>
      <c r="K14" s="7"/>
      <c r="L14" s="7"/>
      <c r="M14" s="7"/>
      <c r="N14" s="7"/>
      <c r="O14" s="7"/>
      <c r="P14" s="7"/>
      <c r="Q14" s="7"/>
      <c r="R14" s="7"/>
      <c r="S14" s="7"/>
      <c r="T14" s="7"/>
      <c r="U14" s="7"/>
      <c r="V14" s="7"/>
      <c r="W14" s="7"/>
      <c r="X14" s="7"/>
      <c r="Y14" s="7"/>
      <c r="Z14" s="7"/>
      <c r="AA14" s="7"/>
      <c r="AB14" s="7"/>
      <c r="AC14" s="7"/>
      <c r="AD14" s="7"/>
      <c r="AE14" s="7"/>
    </row>
    <row r="15" spans="1:31" s="6" customFormat="1" ht="15.75" x14ac:dyDescent="0.25">
      <c r="A15" s="144">
        <f t="shared" si="0"/>
        <v>6</v>
      </c>
      <c r="B15" s="146"/>
      <c r="C15" s="146"/>
      <c r="D15" s="145"/>
      <c r="E15" s="146"/>
      <c r="F15" s="147"/>
      <c r="G15" s="148"/>
      <c r="H15" s="145"/>
      <c r="I15" s="359"/>
      <c r="J15" s="7"/>
      <c r="K15" s="7"/>
      <c r="L15" s="7"/>
      <c r="M15" s="7"/>
      <c r="N15" s="7"/>
      <c r="O15" s="7"/>
      <c r="P15" s="7"/>
      <c r="Q15" s="7"/>
      <c r="R15" s="7"/>
      <c r="S15" s="7"/>
      <c r="T15" s="7"/>
      <c r="U15" s="7"/>
      <c r="V15" s="7"/>
      <c r="W15" s="7"/>
      <c r="X15" s="7"/>
      <c r="Y15" s="7"/>
      <c r="Z15" s="7"/>
      <c r="AA15" s="7"/>
      <c r="AB15" s="7"/>
      <c r="AC15" s="7"/>
      <c r="AD15" s="7"/>
      <c r="AE15" s="7"/>
    </row>
    <row r="16" spans="1:31" s="6" customFormat="1" ht="15.75" x14ac:dyDescent="0.25">
      <c r="A16" s="144">
        <f t="shared" si="0"/>
        <v>7</v>
      </c>
      <c r="B16" s="146"/>
      <c r="C16" s="146"/>
      <c r="D16" s="145"/>
      <c r="E16" s="146"/>
      <c r="F16" s="147"/>
      <c r="G16" s="148"/>
      <c r="H16" s="148"/>
      <c r="I16" s="359"/>
      <c r="J16" s="7"/>
      <c r="K16" s="7"/>
      <c r="L16" s="7"/>
      <c r="M16" s="7"/>
      <c r="N16" s="7"/>
      <c r="O16" s="7"/>
      <c r="P16" s="7"/>
      <c r="Q16" s="7"/>
      <c r="R16" s="7"/>
      <c r="S16" s="7"/>
      <c r="T16" s="7"/>
      <c r="U16" s="7"/>
      <c r="V16" s="7"/>
      <c r="W16" s="7"/>
      <c r="X16" s="7"/>
      <c r="Y16" s="7"/>
      <c r="Z16" s="7"/>
      <c r="AA16" s="7"/>
      <c r="AB16" s="7"/>
      <c r="AC16" s="7"/>
      <c r="AD16" s="7"/>
      <c r="AE16" s="7"/>
    </row>
    <row r="17" spans="1:31" s="6" customFormat="1" ht="15.75" x14ac:dyDescent="0.25">
      <c r="A17" s="144">
        <f t="shared" si="0"/>
        <v>8</v>
      </c>
      <c r="B17" s="149"/>
      <c r="C17" s="146"/>
      <c r="D17" s="149"/>
      <c r="E17" s="150"/>
      <c r="F17" s="147"/>
      <c r="G17" s="148"/>
      <c r="H17" s="148"/>
      <c r="I17" s="359"/>
      <c r="J17" s="7"/>
      <c r="K17" s="7"/>
      <c r="L17" s="7"/>
      <c r="M17" s="7"/>
      <c r="N17" s="7"/>
      <c r="O17" s="7"/>
      <c r="P17" s="7"/>
      <c r="Q17" s="7"/>
      <c r="R17" s="7"/>
      <c r="S17" s="7"/>
      <c r="T17" s="7"/>
      <c r="U17" s="7"/>
      <c r="V17" s="7"/>
      <c r="W17" s="7"/>
      <c r="X17" s="7"/>
      <c r="Y17" s="7"/>
      <c r="Z17" s="7"/>
      <c r="AA17" s="7"/>
      <c r="AB17" s="7"/>
      <c r="AC17" s="7"/>
      <c r="AD17" s="7"/>
      <c r="AE17" s="7"/>
    </row>
    <row r="18" spans="1:31" s="6" customFormat="1" ht="15.75" x14ac:dyDescent="0.25">
      <c r="A18" s="144">
        <f t="shared" si="0"/>
        <v>9</v>
      </c>
      <c r="B18" s="149"/>
      <c r="C18" s="146"/>
      <c r="D18" s="149"/>
      <c r="E18" s="150"/>
      <c r="F18" s="147"/>
      <c r="G18" s="148"/>
      <c r="H18" s="148"/>
      <c r="I18" s="359"/>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x14ac:dyDescent="0.3">
      <c r="A19" s="151">
        <f t="shared" si="0"/>
        <v>10</v>
      </c>
      <c r="B19" s="152"/>
      <c r="C19" s="153"/>
      <c r="D19" s="152"/>
      <c r="E19" s="153"/>
      <c r="F19" s="154"/>
      <c r="G19" s="154"/>
      <c r="H19" s="154"/>
      <c r="I19" s="360"/>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x14ac:dyDescent="0.3">
      <c r="A20" s="406"/>
      <c r="B20" s="155"/>
      <c r="C20" s="155"/>
      <c r="D20" s="155"/>
      <c r="E20" s="155"/>
      <c r="F20" s="155"/>
      <c r="G20" s="155"/>
      <c r="H20" s="137" t="str">
        <f>"Total "&amp;LEFT(A7,2)</f>
        <v>Total I2</v>
      </c>
      <c r="I20" s="160">
        <f>SUM(I10:I19)</f>
        <v>0</v>
      </c>
      <c r="J20" s="9"/>
      <c r="K20" s="9"/>
      <c r="L20" s="10"/>
      <c r="M20" s="10"/>
      <c r="N20" s="10"/>
      <c r="O20" s="10"/>
      <c r="P20" s="10"/>
      <c r="Q20" s="10"/>
      <c r="R20" s="10"/>
      <c r="S20" s="10"/>
      <c r="T20" s="10"/>
      <c r="U20" s="10"/>
      <c r="V20" s="10"/>
    </row>
    <row r="21" spans="1:31" s="6" customFormat="1" ht="15.75" x14ac:dyDescent="0.2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c r="J22" s="9"/>
      <c r="K22" s="9"/>
      <c r="L22" s="10"/>
      <c r="M22" s="10"/>
      <c r="N22" s="10"/>
      <c r="O22" s="10"/>
      <c r="P22" s="10"/>
      <c r="Q22" s="10"/>
      <c r="R22" s="10"/>
      <c r="S22" s="10"/>
      <c r="T22" s="10"/>
      <c r="U22" s="10"/>
      <c r="V22" s="10"/>
    </row>
    <row r="23" spans="1:31" s="6" customFormat="1" ht="15.75" x14ac:dyDescent="0.25">
      <c r="A23" s="8"/>
      <c r="B23" s="9"/>
      <c r="C23" s="9"/>
      <c r="D23" s="9"/>
      <c r="E23" s="9"/>
      <c r="F23" s="9"/>
      <c r="G23" s="9"/>
      <c r="H23" s="9"/>
      <c r="I23" s="9"/>
      <c r="J23" s="9"/>
      <c r="K23" s="9"/>
      <c r="L23" s="10"/>
      <c r="M23" s="10"/>
      <c r="N23" s="10"/>
      <c r="O23" s="10"/>
      <c r="P23" s="10"/>
      <c r="Q23" s="10"/>
      <c r="R23" s="10"/>
      <c r="S23" s="10"/>
      <c r="T23" s="10"/>
      <c r="U23" s="10"/>
      <c r="V23" s="10"/>
    </row>
    <row r="24" spans="1:31" s="6" customFormat="1" ht="15.75" x14ac:dyDescent="0.25">
      <c r="A24" s="8"/>
      <c r="B24" s="9"/>
      <c r="C24" s="9"/>
      <c r="D24" s="9"/>
      <c r="E24" s="9"/>
      <c r="F24" s="9"/>
      <c r="G24" s="9"/>
      <c r="H24" s="9"/>
      <c r="I24" s="9"/>
      <c r="J24" s="9"/>
      <c r="K24" s="9"/>
      <c r="L24" s="10"/>
      <c r="M24" s="10"/>
      <c r="N24" s="10"/>
      <c r="O24" s="10"/>
      <c r="P24" s="10"/>
      <c r="Q24" s="10"/>
      <c r="R24" s="10"/>
      <c r="S24" s="10"/>
      <c r="T24" s="10"/>
      <c r="U24" s="10"/>
      <c r="V24" s="10"/>
    </row>
    <row r="25" spans="1:31" s="6" customFormat="1" ht="15.75" x14ac:dyDescent="0.2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x14ac:dyDescent="0.25">
      <c r="A1" s="292" t="str">
        <f>'Date initiale'!C3</f>
        <v>Universitatea de Arhitectură și Urbanism "Ion Mincu" București</v>
      </c>
      <c r="B1" s="292"/>
      <c r="C1" s="292"/>
    </row>
    <row r="2" spans="1:11" x14ac:dyDescent="0.25">
      <c r="A2" s="292" t="str">
        <f>'Date initiale'!B4&amp;" "&amp;'Date initiale'!C4</f>
        <v xml:space="preserve">Facultatea </v>
      </c>
      <c r="B2" s="292"/>
      <c r="C2" s="292"/>
    </row>
    <row r="3" spans="1:11" x14ac:dyDescent="0.25">
      <c r="A3" s="292" t="str">
        <f>'Date initiale'!B5&amp;" "&amp;'Date initiale'!C5</f>
        <v xml:space="preserve">Departamentul </v>
      </c>
      <c r="B3" s="292"/>
      <c r="C3" s="292"/>
    </row>
    <row r="4" spans="1:11" x14ac:dyDescent="0.25">
      <c r="A4" s="134" t="str">
        <f>'Date initiale'!C6&amp;", "&amp;'Date initiale'!C7</f>
        <v xml:space="preserve">[nume, prenume], </v>
      </c>
      <c r="B4" s="134"/>
      <c r="C4" s="134"/>
    </row>
    <row r="5" spans="1:11" s="206" customFormat="1" x14ac:dyDescent="0.25">
      <c r="A5" s="134"/>
      <c r="B5" s="134"/>
      <c r="C5" s="134"/>
    </row>
    <row r="6" spans="1:11" ht="15.75" x14ac:dyDescent="0.25">
      <c r="A6" s="430" t="s">
        <v>159</v>
      </c>
      <c r="B6" s="430"/>
      <c r="C6" s="430"/>
      <c r="D6" s="430"/>
      <c r="E6" s="430"/>
      <c r="F6" s="430"/>
      <c r="G6" s="430"/>
      <c r="H6" s="430"/>
      <c r="I6" s="430"/>
    </row>
    <row r="7" spans="1:11" ht="15.75" x14ac:dyDescent="0.25">
      <c r="A7" s="430" t="str">
        <f>'Descriere indicatori'!A6&amp;". "&amp;'Descriere indicatori'!B6</f>
        <v xml:space="preserve">I3. Capitole de autor cuprinse în cărţi publicate la edituri cu prestigiu naţional* </v>
      </c>
      <c r="B7" s="430"/>
      <c r="C7" s="430"/>
      <c r="D7" s="430"/>
      <c r="E7" s="430"/>
      <c r="F7" s="430"/>
      <c r="G7" s="430"/>
      <c r="H7" s="430"/>
      <c r="I7" s="430"/>
    </row>
    <row r="8" spans="1:11" ht="16.5" thickBot="1" x14ac:dyDescent="0.3">
      <c r="A8" s="39"/>
      <c r="B8" s="39"/>
      <c r="C8" s="39"/>
      <c r="D8" s="39"/>
      <c r="E8" s="39"/>
      <c r="F8" s="39"/>
      <c r="G8" s="39"/>
      <c r="H8" s="39"/>
      <c r="I8" s="39"/>
    </row>
    <row r="9" spans="1:11" ht="60.75" thickBot="1" x14ac:dyDescent="0.3">
      <c r="A9" s="212" t="s">
        <v>80</v>
      </c>
      <c r="B9" s="213" t="s">
        <v>115</v>
      </c>
      <c r="C9" s="213" t="s">
        <v>227</v>
      </c>
      <c r="D9" s="213" t="s">
        <v>117</v>
      </c>
      <c r="E9" s="213" t="s">
        <v>118</v>
      </c>
      <c r="F9" s="214" t="s">
        <v>119</v>
      </c>
      <c r="G9" s="213" t="s">
        <v>120</v>
      </c>
      <c r="H9" s="213" t="s">
        <v>121</v>
      </c>
      <c r="I9" s="215" t="s">
        <v>122</v>
      </c>
      <c r="K9" s="298" t="s">
        <v>157</v>
      </c>
    </row>
    <row r="10" spans="1:11" x14ac:dyDescent="0.25">
      <c r="A10" s="208">
        <v>1</v>
      </c>
      <c r="B10" s="162"/>
      <c r="C10" s="162"/>
      <c r="D10" s="162"/>
      <c r="E10" s="162"/>
      <c r="F10" s="163"/>
      <c r="G10" s="164"/>
      <c r="H10" s="163"/>
      <c r="I10" s="361"/>
      <c r="K10" s="299">
        <v>10</v>
      </c>
    </row>
    <row r="11" spans="1:11" x14ac:dyDescent="0.25">
      <c r="A11" s="123">
        <f>A10+1</f>
        <v>2</v>
      </c>
      <c r="B11" s="42"/>
      <c r="C11" s="42"/>
      <c r="D11" s="156"/>
      <c r="E11" s="42"/>
      <c r="F11" s="42"/>
      <c r="G11" s="42"/>
      <c r="H11" s="42"/>
      <c r="I11" s="362"/>
      <c r="K11" s="58"/>
    </row>
    <row r="12" spans="1:11" x14ac:dyDescent="0.25">
      <c r="A12" s="166">
        <f t="shared" ref="A12:A19" si="0">A11+1</f>
        <v>3</v>
      </c>
      <c r="B12" s="135"/>
      <c r="C12" s="158"/>
      <c r="D12" s="156"/>
      <c r="E12" s="167"/>
      <c r="F12" s="128"/>
      <c r="G12" s="128"/>
      <c r="H12" s="128"/>
      <c r="I12" s="363"/>
    </row>
    <row r="13" spans="1:11" x14ac:dyDescent="0.25">
      <c r="A13" s="166">
        <f t="shared" si="0"/>
        <v>4</v>
      </c>
      <c r="B13" s="159"/>
      <c r="C13" s="42"/>
      <c r="D13" s="42"/>
      <c r="E13" s="42"/>
      <c r="F13" s="127"/>
      <c r="G13" s="127"/>
      <c r="H13" s="127"/>
      <c r="I13" s="356"/>
    </row>
    <row r="14" spans="1:11" s="206" customFormat="1" x14ac:dyDescent="0.25">
      <c r="A14" s="166">
        <f t="shared" si="0"/>
        <v>5</v>
      </c>
      <c r="B14" s="126"/>
      <c r="C14" s="42"/>
      <c r="D14" s="42"/>
      <c r="E14" s="42"/>
      <c r="F14" s="127"/>
      <c r="G14" s="127"/>
      <c r="H14" s="127"/>
      <c r="I14" s="364"/>
    </row>
    <row r="15" spans="1:11" s="206" customFormat="1" x14ac:dyDescent="0.25">
      <c r="A15" s="166">
        <f t="shared" si="0"/>
        <v>6</v>
      </c>
      <c r="B15" s="159"/>
      <c r="C15" s="42"/>
      <c r="D15" s="42"/>
      <c r="E15" s="126"/>
      <c r="F15" s="127"/>
      <c r="G15" s="127"/>
      <c r="H15" s="127"/>
      <c r="I15" s="356"/>
    </row>
    <row r="16" spans="1:11" x14ac:dyDescent="0.25">
      <c r="A16" s="166">
        <f t="shared" si="0"/>
        <v>7</v>
      </c>
      <c r="B16" s="126"/>
      <c r="C16" s="42"/>
      <c r="D16" s="42"/>
      <c r="E16" s="42"/>
      <c r="F16" s="127"/>
      <c r="G16" s="127"/>
      <c r="H16" s="127"/>
      <c r="I16" s="364"/>
    </row>
    <row r="17" spans="1:9" x14ac:dyDescent="0.25">
      <c r="A17" s="166">
        <f t="shared" si="0"/>
        <v>8</v>
      </c>
      <c r="B17" s="159"/>
      <c r="C17" s="42"/>
      <c r="D17" s="42"/>
      <c r="E17" s="126"/>
      <c r="F17" s="127"/>
      <c r="G17" s="127"/>
      <c r="H17" s="127"/>
      <c r="I17" s="356"/>
    </row>
    <row r="18" spans="1:9" x14ac:dyDescent="0.25">
      <c r="A18" s="166">
        <f t="shared" si="0"/>
        <v>9</v>
      </c>
      <c r="B18" s="157"/>
      <c r="C18" s="167"/>
      <c r="D18" s="156"/>
      <c r="E18" s="161"/>
      <c r="F18" s="128"/>
      <c r="G18" s="128"/>
      <c r="H18" s="128"/>
      <c r="I18" s="356"/>
    </row>
    <row r="19" spans="1:9" ht="15.75" thickBot="1" x14ac:dyDescent="0.3">
      <c r="A19" s="168">
        <f t="shared" si="0"/>
        <v>10</v>
      </c>
      <c r="B19" s="169"/>
      <c r="C19" s="170"/>
      <c r="D19" s="170"/>
      <c r="E19" s="170"/>
      <c r="F19" s="132"/>
      <c r="G19" s="132"/>
      <c r="H19" s="132"/>
      <c r="I19" s="357"/>
    </row>
    <row r="20" spans="1:9" ht="15.75" thickBot="1" x14ac:dyDescent="0.3">
      <c r="A20" s="394"/>
      <c r="B20" s="134"/>
      <c r="C20" s="134"/>
      <c r="D20" s="134"/>
      <c r="E20" s="134"/>
      <c r="F20" s="134"/>
      <c r="G20" s="134"/>
      <c r="H20" s="137" t="str">
        <f>"Total "&amp;LEFT(A7,2)</f>
        <v>Total I3</v>
      </c>
      <c r="I20" s="138">
        <f>SUM(I10:I19)</f>
        <v>0</v>
      </c>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92" t="str">
        <f>'Date initiale'!C3</f>
        <v>Universitatea de Arhitectură și Urbanism "Ion Mincu" București</v>
      </c>
      <c r="B1" s="292"/>
      <c r="C1" s="292"/>
    </row>
    <row r="2" spans="1:12" x14ac:dyDescent="0.25">
      <c r="A2" s="292" t="str">
        <f>'Date initiale'!B4&amp;" "&amp;'Date initiale'!C4</f>
        <v xml:space="preserve">Facultatea </v>
      </c>
      <c r="B2" s="292"/>
      <c r="C2" s="292"/>
    </row>
    <row r="3" spans="1:12" x14ac:dyDescent="0.25">
      <c r="A3" s="292" t="str">
        <f>'Date initiale'!B5&amp;" "&amp;'Date initiale'!C5</f>
        <v xml:space="preserve">Departamentul </v>
      </c>
      <c r="B3" s="292"/>
      <c r="C3" s="292"/>
    </row>
    <row r="4" spans="1:12" x14ac:dyDescent="0.25">
      <c r="A4" s="134" t="str">
        <f>'Date initiale'!C6&amp;", "&amp;'Date initiale'!C7</f>
        <v xml:space="preserve">[nume, prenume], </v>
      </c>
      <c r="B4" s="134"/>
      <c r="C4" s="134"/>
    </row>
    <row r="5" spans="1:12" s="206" customFormat="1" x14ac:dyDescent="0.25">
      <c r="A5" s="134"/>
      <c r="B5" s="134"/>
      <c r="C5" s="134"/>
    </row>
    <row r="6" spans="1:12" ht="15.75" x14ac:dyDescent="0.25">
      <c r="A6" s="430" t="s">
        <v>159</v>
      </c>
      <c r="B6" s="430"/>
      <c r="C6" s="430"/>
      <c r="D6" s="430"/>
      <c r="E6" s="430"/>
      <c r="F6" s="430"/>
      <c r="G6" s="430"/>
      <c r="H6" s="430"/>
      <c r="I6" s="430"/>
    </row>
    <row r="7" spans="1:12" ht="15.75" x14ac:dyDescent="0.25">
      <c r="A7" s="430" t="str">
        <f>'Descriere indicatori'!A7&amp;". "&amp;'Descriere indicatori'!B7</f>
        <v xml:space="preserve">I4. Articole in extenso în reviste ştiinţifice de specialitate* </v>
      </c>
      <c r="B7" s="430"/>
      <c r="C7" s="430"/>
      <c r="D7" s="430"/>
      <c r="E7" s="430"/>
      <c r="F7" s="430"/>
      <c r="G7" s="430"/>
      <c r="H7" s="430"/>
      <c r="I7" s="430"/>
    </row>
    <row r="8" spans="1:12" ht="15.75" thickBot="1" x14ac:dyDescent="0.3">
      <c r="A8" s="171"/>
      <c r="B8" s="171"/>
      <c r="C8" s="171"/>
      <c r="D8" s="171"/>
      <c r="E8" s="171"/>
      <c r="F8" s="171"/>
      <c r="G8" s="171"/>
      <c r="H8" s="171"/>
      <c r="I8" s="171"/>
    </row>
    <row r="9" spans="1:12" ht="30.75" thickBot="1" x14ac:dyDescent="0.3">
      <c r="A9" s="212" t="s">
        <v>80</v>
      </c>
      <c r="B9" s="174" t="s">
        <v>115</v>
      </c>
      <c r="C9" s="174" t="s">
        <v>81</v>
      </c>
      <c r="D9" s="174" t="s">
        <v>82</v>
      </c>
      <c r="E9" s="174" t="s">
        <v>110</v>
      </c>
      <c r="F9" s="175" t="s">
        <v>119</v>
      </c>
      <c r="G9" s="174" t="s">
        <v>83</v>
      </c>
      <c r="H9" s="174" t="s">
        <v>160</v>
      </c>
      <c r="I9" s="176" t="s">
        <v>122</v>
      </c>
      <c r="K9" s="298" t="s">
        <v>157</v>
      </c>
    </row>
    <row r="10" spans="1:12" x14ac:dyDescent="0.25">
      <c r="A10" s="119">
        <v>1</v>
      </c>
      <c r="B10" s="120"/>
      <c r="C10" s="120"/>
      <c r="D10" s="120"/>
      <c r="E10" s="121"/>
      <c r="F10" s="122"/>
      <c r="G10" s="122"/>
      <c r="H10" s="122"/>
      <c r="I10" s="365"/>
      <c r="K10" s="299" t="s">
        <v>209</v>
      </c>
      <c r="L10" t="s">
        <v>210</v>
      </c>
    </row>
    <row r="11" spans="1:12" x14ac:dyDescent="0.25">
      <c r="A11" s="123">
        <f>A10+1</f>
        <v>2</v>
      </c>
      <c r="B11" s="124"/>
      <c r="C11" s="125"/>
      <c r="D11" s="124"/>
      <c r="E11" s="126"/>
      <c r="F11" s="127"/>
      <c r="G11" s="128"/>
      <c r="H11" s="128"/>
      <c r="I11" s="359"/>
      <c r="K11" s="58"/>
    </row>
    <row r="12" spans="1:12" x14ac:dyDescent="0.25">
      <c r="A12" s="123">
        <f t="shared" ref="A12:A17" si="0">A11+1</f>
        <v>3</v>
      </c>
      <c r="B12" s="125"/>
      <c r="C12" s="125"/>
      <c r="D12" s="125"/>
      <c r="E12" s="126"/>
      <c r="F12" s="127"/>
      <c r="G12" s="128"/>
      <c r="H12" s="128"/>
      <c r="I12" s="359"/>
    </row>
    <row r="13" spans="1:12" x14ac:dyDescent="0.25">
      <c r="A13" s="123">
        <f t="shared" si="0"/>
        <v>4</v>
      </c>
      <c r="B13" s="125"/>
      <c r="C13" s="125"/>
      <c r="D13" s="125"/>
      <c r="E13" s="126"/>
      <c r="F13" s="127"/>
      <c r="G13" s="127"/>
      <c r="H13" s="127"/>
      <c r="I13" s="359"/>
    </row>
    <row r="14" spans="1:12" x14ac:dyDescent="0.25">
      <c r="A14" s="123">
        <f t="shared" si="0"/>
        <v>5</v>
      </c>
      <c r="B14" s="125"/>
      <c r="C14" s="125"/>
      <c r="D14" s="125"/>
      <c r="E14" s="126"/>
      <c r="F14" s="127"/>
      <c r="G14" s="127"/>
      <c r="H14" s="127"/>
      <c r="I14" s="359"/>
    </row>
    <row r="15" spans="1:12" x14ac:dyDescent="0.25">
      <c r="A15" s="123">
        <f t="shared" si="0"/>
        <v>6</v>
      </c>
      <c r="B15" s="125"/>
      <c r="C15" s="125"/>
      <c r="D15" s="125"/>
      <c r="E15" s="126"/>
      <c r="F15" s="127"/>
      <c r="G15" s="127"/>
      <c r="H15" s="127"/>
      <c r="I15" s="359"/>
    </row>
    <row r="16" spans="1:12" x14ac:dyDescent="0.25">
      <c r="A16" s="123">
        <f t="shared" si="0"/>
        <v>7</v>
      </c>
      <c r="B16" s="125"/>
      <c r="C16" s="125"/>
      <c r="D16" s="125"/>
      <c r="E16" s="126"/>
      <c r="F16" s="127"/>
      <c r="G16" s="127"/>
      <c r="H16" s="127"/>
      <c r="I16" s="359"/>
    </row>
    <row r="17" spans="1:9" x14ac:dyDescent="0.25">
      <c r="A17" s="123">
        <f t="shared" si="0"/>
        <v>8</v>
      </c>
      <c r="B17" s="125"/>
      <c r="C17" s="125"/>
      <c r="D17" s="125"/>
      <c r="E17" s="126"/>
      <c r="F17" s="127"/>
      <c r="G17" s="127"/>
      <c r="H17" s="127"/>
      <c r="I17" s="359"/>
    </row>
    <row r="18" spans="1:9" x14ac:dyDescent="0.25">
      <c r="A18" s="123">
        <f>A17+1</f>
        <v>9</v>
      </c>
      <c r="B18" s="125"/>
      <c r="C18" s="125"/>
      <c r="D18" s="125"/>
      <c r="E18" s="126"/>
      <c r="F18" s="127"/>
      <c r="G18" s="127"/>
      <c r="H18" s="127"/>
      <c r="I18" s="359"/>
    </row>
    <row r="19" spans="1:9" ht="15.75" thickBot="1" x14ac:dyDescent="0.3">
      <c r="A19" s="129">
        <f>A18+1</f>
        <v>10</v>
      </c>
      <c r="B19" s="130"/>
      <c r="C19" s="130"/>
      <c r="D19" s="130"/>
      <c r="E19" s="131"/>
      <c r="F19" s="132"/>
      <c r="G19" s="132"/>
      <c r="H19" s="132"/>
      <c r="I19" s="360"/>
    </row>
    <row r="20" spans="1:9" ht="15.75" thickBot="1" x14ac:dyDescent="0.3">
      <c r="A20" s="404"/>
      <c r="B20" s="134"/>
      <c r="C20" s="134"/>
      <c r="D20" s="134"/>
      <c r="E20" s="134"/>
      <c r="F20" s="134"/>
      <c r="G20" s="134"/>
      <c r="H20" s="137" t="str">
        <f>"Total "&amp;LEFT(A7,2)</f>
        <v>Total I4</v>
      </c>
      <c r="I20" s="178">
        <f>SUM(I10:I19)</f>
        <v>0</v>
      </c>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Windows User</cp:lastModifiedBy>
  <cp:lastPrinted>2016-05-30T14:55:25Z</cp:lastPrinted>
  <dcterms:created xsi:type="dcterms:W3CDTF">2013-01-10T17:13:12Z</dcterms:created>
  <dcterms:modified xsi:type="dcterms:W3CDTF">2024-05-22T05:55:36Z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