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Melania\Documents\MELANIA\SCOALA\2023-2024\DOSAR PROFESOR\Dosar Profesor poz 6 _ Dulamea Melania\"/>
    </mc:Choice>
  </mc:AlternateContent>
  <xr:revisionPtr revIDLastSave="0" documentId="13_ncr:1_{CBB1288C-EF2D-417E-AE1A-083A8E42C2E4}" xr6:coauthVersionLast="47" xr6:coauthVersionMax="47" xr10:uidLastSave="{00000000-0000-0000-0000-000000000000}"/>
  <bookViews>
    <workbookView xWindow="-28920" yWindow="-120" windowWidth="29040" windowHeight="15840" firstSheet="2" activeTab="2" xr2:uid="{00000000-000D-0000-FFFF-FFFF00000000}"/>
  </bookViews>
  <sheets>
    <sheet name="INSTRUCTIUNI" sheetId="1" r:id="rId1"/>
    <sheet name="Date initiale" sheetId="2" r:id="rId2"/>
    <sheet name="Fisa verificare" sheetId="3" r:id="rId3"/>
    <sheet name="Descriere indicatori" sheetId="4" r:id="rId4"/>
    <sheet name="Punctaj necesar" sheetId="5" r:id="rId5"/>
    <sheet name="I1" sheetId="6" r:id="rId6"/>
    <sheet name="I2" sheetId="7" r:id="rId7"/>
    <sheet name="I3" sheetId="8" r:id="rId8"/>
    <sheet name="I4" sheetId="9" r:id="rId9"/>
    <sheet name="I5" sheetId="10" r:id="rId10"/>
    <sheet name="I6" sheetId="11" r:id="rId11"/>
    <sheet name="I7" sheetId="12" r:id="rId12"/>
    <sheet name="I8" sheetId="13" r:id="rId13"/>
    <sheet name="I9" sheetId="14" r:id="rId14"/>
    <sheet name="I10" sheetId="15" r:id="rId15"/>
    <sheet name="I11a" sheetId="16" r:id="rId16"/>
    <sheet name="I11b" sheetId="17" r:id="rId17"/>
    <sheet name="I11c" sheetId="18" r:id="rId18"/>
    <sheet name="I12" sheetId="19" r:id="rId19"/>
    <sheet name="I13" sheetId="20" r:id="rId20"/>
    <sheet name="I14a" sheetId="21" r:id="rId21"/>
    <sheet name="I14b" sheetId="22" r:id="rId22"/>
    <sheet name="I14c" sheetId="23" r:id="rId23"/>
    <sheet name="I15" sheetId="24" r:id="rId24"/>
    <sheet name="I16" sheetId="25" r:id="rId25"/>
    <sheet name="I17" sheetId="26" r:id="rId26"/>
    <sheet name="I18" sheetId="27" r:id="rId27"/>
    <sheet name="I19" sheetId="28" r:id="rId28"/>
    <sheet name="I20" sheetId="29" r:id="rId29"/>
    <sheet name="I21" sheetId="30" r:id="rId30"/>
    <sheet name="I22" sheetId="31" r:id="rId31"/>
    <sheet name="I23" sheetId="32" r:id="rId32"/>
    <sheet name="I24" sheetId="33" r:id="rId33"/>
    <sheet name="liste" sheetId="34" state="hidden" r:id="rId34"/>
  </sheets>
  <definedNames>
    <definedName name="_xlnm.Print_Area" localSheetId="2">'Fisa verificare'!$A$1:$E$48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38" roundtripDataChecksum="Adnq6zisIlbxIXFGJSeGv5grxppgKTx3JBeq5WG39hA="/>
    </ext>
  </extLst>
</workbook>
</file>

<file path=xl/calcChain.xml><?xml version="1.0" encoding="utf-8"?>
<calcChain xmlns="http://schemas.openxmlformats.org/spreadsheetml/2006/main">
  <c r="D26" i="30" l="1"/>
  <c r="D35" i="3"/>
  <c r="F20" i="33"/>
  <c r="A11" i="33"/>
  <c r="A12" i="33" s="1"/>
  <c r="A13" i="33" s="1"/>
  <c r="A14" i="33" s="1"/>
  <c r="A15" i="33" s="1"/>
  <c r="A16" i="33" s="1"/>
  <c r="A17" i="33" s="1"/>
  <c r="A18" i="33" s="1"/>
  <c r="A19" i="33" s="1"/>
  <c r="A7" i="33"/>
  <c r="E20" i="33" s="1"/>
  <c r="A4" i="33"/>
  <c r="A3" i="33"/>
  <c r="A2" i="33"/>
  <c r="A1" i="33"/>
  <c r="D21" i="32"/>
  <c r="A14" i="32"/>
  <c r="A15" i="32" s="1"/>
  <c r="A16" i="32" s="1"/>
  <c r="A17" i="32" s="1"/>
  <c r="A18" i="32" s="1"/>
  <c r="A19" i="32" s="1"/>
  <c r="A20" i="32" s="1"/>
  <c r="A13" i="32"/>
  <c r="A7" i="32"/>
  <c r="C21" i="32" s="1"/>
  <c r="A4" i="32"/>
  <c r="A3" i="32"/>
  <c r="A2" i="32"/>
  <c r="A1" i="32"/>
  <c r="D20" i="31"/>
  <c r="C20" i="31"/>
  <c r="A17" i="31"/>
  <c r="A18" i="31" s="1"/>
  <c r="A19" i="31" s="1"/>
  <c r="A11" i="31"/>
  <c r="A12" i="31" s="1"/>
  <c r="A13" i="31" s="1"/>
  <c r="A14" i="31" s="1"/>
  <c r="A15" i="31" s="1"/>
  <c r="A7" i="31"/>
  <c r="A4" i="31"/>
  <c r="A3" i="31"/>
  <c r="A2" i="31"/>
  <c r="A1" i="31"/>
  <c r="A12" i="30"/>
  <c r="A13" i="30" s="1"/>
  <c r="A14" i="30" s="1"/>
  <c r="A15" i="30" s="1"/>
  <c r="A16" i="30" s="1"/>
  <c r="A17" i="30" s="1"/>
  <c r="A18" i="30" s="1"/>
  <c r="A11" i="30"/>
  <c r="A7" i="30"/>
  <c r="C26" i="30" s="1"/>
  <c r="A4" i="30"/>
  <c r="A3" i="30"/>
  <c r="A2" i="30"/>
  <c r="A1" i="30"/>
  <c r="E20" i="29"/>
  <c r="A12" i="29"/>
  <c r="A13" i="29" s="1"/>
  <c r="A14" i="29" s="1"/>
  <c r="A15" i="29" s="1"/>
  <c r="A16" i="29" s="1"/>
  <c r="A17" i="29" s="1"/>
  <c r="A18" i="29" s="1"/>
  <c r="A19" i="29" s="1"/>
  <c r="A11" i="29"/>
  <c r="A7" i="29"/>
  <c r="D20" i="29" s="1"/>
  <c r="A4" i="29"/>
  <c r="A3" i="29"/>
  <c r="A2" i="29"/>
  <c r="A1" i="29"/>
  <c r="E20" i="28"/>
  <c r="D33" i="3" s="1"/>
  <c r="A12" i="28"/>
  <c r="A13" i="28" s="1"/>
  <c r="A14" i="28" s="1"/>
  <c r="A15" i="28" s="1"/>
  <c r="A16" i="28" s="1"/>
  <c r="A17" i="28" s="1"/>
  <c r="A18" i="28" s="1"/>
  <c r="A19" i="28" s="1"/>
  <c r="A11" i="28"/>
  <c r="A7" i="28"/>
  <c r="D20" i="28" s="1"/>
  <c r="A4" i="28"/>
  <c r="A3" i="28"/>
  <c r="A2" i="28"/>
  <c r="A1" i="28"/>
  <c r="A22" i="27"/>
  <c r="D20" i="27"/>
  <c r="C20" i="27"/>
  <c r="A11" i="27"/>
  <c r="A12" i="27" s="1"/>
  <c r="A13" i="27" s="1"/>
  <c r="A14" i="27" s="1"/>
  <c r="A15" i="27" s="1"/>
  <c r="A16" i="27" s="1"/>
  <c r="A17" i="27" s="1"/>
  <c r="A18" i="27" s="1"/>
  <c r="A19" i="27" s="1"/>
  <c r="A7" i="27"/>
  <c r="A4" i="27"/>
  <c r="A3" i="27"/>
  <c r="A2" i="27"/>
  <c r="A1" i="27"/>
  <c r="D20" i="26"/>
  <c r="C20" i="26"/>
  <c r="A11" i="26"/>
  <c r="A12" i="26" s="1"/>
  <c r="A13" i="26" s="1"/>
  <c r="A14" i="26" s="1"/>
  <c r="A15" i="26" s="1"/>
  <c r="A16" i="26" s="1"/>
  <c r="A17" i="26" s="1"/>
  <c r="A18" i="26" s="1"/>
  <c r="A19" i="26" s="1"/>
  <c r="A7" i="26"/>
  <c r="A4" i="26"/>
  <c r="A3" i="26"/>
  <c r="A2" i="26"/>
  <c r="A1" i="26"/>
  <c r="D20" i="25"/>
  <c r="C20" i="25"/>
  <c r="A11" i="25"/>
  <c r="A12" i="25" s="1"/>
  <c r="A13" i="25" s="1"/>
  <c r="A14" i="25" s="1"/>
  <c r="A15" i="25" s="1"/>
  <c r="A16" i="25" s="1"/>
  <c r="A17" i="25" s="1"/>
  <c r="A18" i="25" s="1"/>
  <c r="A19" i="25" s="1"/>
  <c r="A7" i="25"/>
  <c r="A4" i="25"/>
  <c r="A3" i="25"/>
  <c r="A2" i="25"/>
  <c r="A1" i="25"/>
  <c r="A22" i="24"/>
  <c r="H20" i="24"/>
  <c r="G20" i="24"/>
  <c r="A12" i="24"/>
  <c r="A13" i="24" s="1"/>
  <c r="A14" i="24" s="1"/>
  <c r="A15" i="24" s="1"/>
  <c r="A16" i="24" s="1"/>
  <c r="A17" i="24" s="1"/>
  <c r="A18" i="24" s="1"/>
  <c r="A19" i="24" s="1"/>
  <c r="A11" i="24"/>
  <c r="A7" i="24"/>
  <c r="A4" i="24"/>
  <c r="A3" i="24"/>
  <c r="A2" i="24"/>
  <c r="A1" i="24"/>
  <c r="A22" i="23"/>
  <c r="H20" i="23"/>
  <c r="A11" i="23"/>
  <c r="A12" i="23" s="1"/>
  <c r="A13" i="23" s="1"/>
  <c r="A14" i="23" s="1"/>
  <c r="A15" i="23" s="1"/>
  <c r="A16" i="23" s="1"/>
  <c r="A17" i="23" s="1"/>
  <c r="A18" i="23" s="1"/>
  <c r="A19" i="23" s="1"/>
  <c r="A7" i="23"/>
  <c r="G20" i="23" s="1"/>
  <c r="A4" i="23"/>
  <c r="A3" i="23"/>
  <c r="A2" i="23"/>
  <c r="A1" i="23"/>
  <c r="A22" i="22"/>
  <c r="H20" i="22"/>
  <c r="A11" i="22"/>
  <c r="A12" i="22" s="1"/>
  <c r="A13" i="22" s="1"/>
  <c r="A14" i="22" s="1"/>
  <c r="A15" i="22" s="1"/>
  <c r="A16" i="22" s="1"/>
  <c r="A17" i="22" s="1"/>
  <c r="A18" i="22" s="1"/>
  <c r="A19" i="22" s="1"/>
  <c r="A7" i="22"/>
  <c r="G20" i="22" s="1"/>
  <c r="A4" i="22"/>
  <c r="A3" i="22"/>
  <c r="A2" i="22"/>
  <c r="A1" i="22"/>
  <c r="A22" i="21"/>
  <c r="H20" i="21"/>
  <c r="A15" i="21"/>
  <c r="A16" i="21" s="1"/>
  <c r="A17" i="21" s="1"/>
  <c r="A18" i="21" s="1"/>
  <c r="A19" i="21" s="1"/>
  <c r="A14" i="21"/>
  <c r="A13" i="21"/>
  <c r="A12" i="21"/>
  <c r="A11" i="21"/>
  <c r="A7" i="21"/>
  <c r="G20" i="21" s="1"/>
  <c r="A4" i="21"/>
  <c r="A3" i="21"/>
  <c r="A2" i="21"/>
  <c r="A1" i="21"/>
  <c r="A32" i="20"/>
  <c r="H30" i="20"/>
  <c r="A13" i="20"/>
  <c r="A14" i="20" s="1"/>
  <c r="A15" i="20" s="1"/>
  <c r="A16" i="20" s="1"/>
  <c r="A17" i="20" s="1"/>
  <c r="A18" i="20" s="1"/>
  <c r="A19" i="20" s="1"/>
  <c r="A20" i="20" s="1"/>
  <c r="A22" i="20" s="1"/>
  <c r="A23" i="20" s="1"/>
  <c r="A24" i="20" s="1"/>
  <c r="A25" i="20" s="1"/>
  <c r="A12" i="20"/>
  <c r="A11" i="20"/>
  <c r="A7" i="20"/>
  <c r="G30" i="20" s="1"/>
  <c r="A4" i="20"/>
  <c r="A3" i="20"/>
  <c r="A2" i="20"/>
  <c r="A1" i="20"/>
  <c r="A22" i="19"/>
  <c r="H20" i="19"/>
  <c r="G20" i="19"/>
  <c r="A12" i="19"/>
  <c r="A13" i="19" s="1"/>
  <c r="A14" i="19" s="1"/>
  <c r="A15" i="19" s="1"/>
  <c r="A16" i="19" s="1"/>
  <c r="A17" i="19" s="1"/>
  <c r="A18" i="19" s="1"/>
  <c r="A19" i="19" s="1"/>
  <c r="A11" i="19"/>
  <c r="A7" i="19"/>
  <c r="A4" i="19"/>
  <c r="A3" i="19"/>
  <c r="A2" i="19"/>
  <c r="A1" i="19"/>
  <c r="G26" i="18"/>
  <c r="F26" i="18"/>
  <c r="A11" i="18"/>
  <c r="A12" i="18" s="1"/>
  <c r="A13" i="18" s="1"/>
  <c r="A14" i="18" s="1"/>
  <c r="A15" i="18" s="1"/>
  <c r="A16" i="18" s="1"/>
  <c r="A17" i="18" s="1"/>
  <c r="A18" i="18" s="1"/>
  <c r="A7" i="18"/>
  <c r="A4" i="18"/>
  <c r="A3" i="18"/>
  <c r="A2" i="18"/>
  <c r="A1" i="18"/>
  <c r="H20" i="17"/>
  <c r="D22" i="3" s="1"/>
  <c r="A7" i="17"/>
  <c r="G20" i="17" s="1"/>
  <c r="A4" i="17"/>
  <c r="A3" i="17"/>
  <c r="A2" i="17"/>
  <c r="A1" i="17"/>
  <c r="I20" i="16"/>
  <c r="H20" i="16"/>
  <c r="A15" i="16"/>
  <c r="A16" i="16" s="1"/>
  <c r="A17" i="16" s="1"/>
  <c r="A18" i="16" s="1"/>
  <c r="A19" i="16" s="1"/>
  <c r="A11" i="16"/>
  <c r="A12" i="16" s="1"/>
  <c r="A13" i="16" s="1"/>
  <c r="A7" i="16"/>
  <c r="A4" i="16"/>
  <c r="A3" i="16"/>
  <c r="A2" i="16"/>
  <c r="A1" i="16"/>
  <c r="A23" i="15"/>
  <c r="A22" i="15"/>
  <c r="I20" i="15"/>
  <c r="H20" i="15"/>
  <c r="A11" i="15"/>
  <c r="A12" i="15" s="1"/>
  <c r="A13" i="15" s="1"/>
  <c r="A14" i="15" s="1"/>
  <c r="A15" i="15" s="1"/>
  <c r="A16" i="15" s="1"/>
  <c r="A17" i="15" s="1"/>
  <c r="A18" i="15" s="1"/>
  <c r="A19" i="15" s="1"/>
  <c r="A7" i="15"/>
  <c r="A4" i="15"/>
  <c r="A3" i="15"/>
  <c r="A2" i="15"/>
  <c r="A1" i="15"/>
  <c r="A22" i="14"/>
  <c r="I20" i="14"/>
  <c r="H20" i="14"/>
  <c r="A14" i="14"/>
  <c r="A15" i="14" s="1"/>
  <c r="A16" i="14" s="1"/>
  <c r="A17" i="14" s="1"/>
  <c r="A18" i="14" s="1"/>
  <c r="A19" i="14" s="1"/>
  <c r="A7" i="14"/>
  <c r="A4" i="14"/>
  <c r="A3" i="14"/>
  <c r="A2" i="14"/>
  <c r="A1" i="14"/>
  <c r="A22" i="13"/>
  <c r="I20" i="13"/>
  <c r="D18" i="3" s="1"/>
  <c r="A11" i="13"/>
  <c r="A12" i="13" s="1"/>
  <c r="A13" i="13" s="1"/>
  <c r="A14" i="13" s="1"/>
  <c r="A15" i="13" s="1"/>
  <c r="A16" i="13" s="1"/>
  <c r="A17" i="13" s="1"/>
  <c r="A18" i="13" s="1"/>
  <c r="A19" i="13" s="1"/>
  <c r="A7" i="13"/>
  <c r="H20" i="13" s="1"/>
  <c r="A4" i="13"/>
  <c r="A3" i="13"/>
  <c r="A2" i="13"/>
  <c r="A1" i="13"/>
  <c r="A22" i="12"/>
  <c r="I20" i="12"/>
  <c r="D17" i="3" s="1"/>
  <c r="H20" i="12"/>
  <c r="A11" i="12"/>
  <c r="A12" i="12" s="1"/>
  <c r="A13" i="12" s="1"/>
  <c r="A14" i="12" s="1"/>
  <c r="A15" i="12" s="1"/>
  <c r="A16" i="12" s="1"/>
  <c r="A17" i="12" s="1"/>
  <c r="A18" i="12" s="1"/>
  <c r="A19" i="12" s="1"/>
  <c r="A7" i="12"/>
  <c r="A4" i="12"/>
  <c r="A3" i="12"/>
  <c r="A2" i="12"/>
  <c r="A1" i="12"/>
  <c r="I20" i="11"/>
  <c r="D16" i="3" s="1"/>
  <c r="H20" i="11"/>
  <c r="A11" i="11"/>
  <c r="A12" i="11" s="1"/>
  <c r="A13" i="11" s="1"/>
  <c r="A14" i="11" s="1"/>
  <c r="A15" i="11" s="1"/>
  <c r="A16" i="11" s="1"/>
  <c r="A17" i="11" s="1"/>
  <c r="A18" i="11" s="1"/>
  <c r="A19" i="11" s="1"/>
  <c r="A7" i="11"/>
  <c r="A4" i="11"/>
  <c r="A3" i="11"/>
  <c r="A2" i="11"/>
  <c r="A1" i="11"/>
  <c r="A22" i="10"/>
  <c r="I20" i="10"/>
  <c r="D15" i="3" s="1"/>
  <c r="H20" i="10"/>
  <c r="A12" i="10"/>
  <c r="A13" i="10" s="1"/>
  <c r="A14" i="10" s="1"/>
  <c r="A15" i="10" s="1"/>
  <c r="A16" i="10" s="1"/>
  <c r="A17" i="10" s="1"/>
  <c r="A18" i="10" s="1"/>
  <c r="A19" i="10" s="1"/>
  <c r="A11" i="10"/>
  <c r="A7" i="10"/>
  <c r="A4" i="10"/>
  <c r="A3" i="10"/>
  <c r="A2" i="10"/>
  <c r="A1" i="10"/>
  <c r="A19" i="9"/>
  <c r="I17" i="9"/>
  <c r="D14" i="3" s="1"/>
  <c r="A11" i="9"/>
  <c r="A12" i="9" s="1"/>
  <c r="A13" i="9" s="1"/>
  <c r="A14" i="9" s="1"/>
  <c r="A15" i="9" s="1"/>
  <c r="A16" i="9" s="1"/>
  <c r="A7" i="9"/>
  <c r="H17" i="9" s="1"/>
  <c r="A4" i="9"/>
  <c r="A3" i="9"/>
  <c r="A2" i="9"/>
  <c r="A1" i="9"/>
  <c r="A22" i="8"/>
  <c r="I20" i="8"/>
  <c r="H20" i="8"/>
  <c r="A11" i="8"/>
  <c r="A12" i="8" s="1"/>
  <c r="A13" i="8" s="1"/>
  <c r="A14" i="8" s="1"/>
  <c r="A15" i="8" s="1"/>
  <c r="A16" i="8" s="1"/>
  <c r="A17" i="8" s="1"/>
  <c r="A18" i="8" s="1"/>
  <c r="A19" i="8" s="1"/>
  <c r="A7" i="8"/>
  <c r="A4" i="8"/>
  <c r="A3" i="8"/>
  <c r="A2" i="8"/>
  <c r="A1" i="8"/>
  <c r="A22" i="7"/>
  <c r="I20" i="7"/>
  <c r="H20" i="7"/>
  <c r="A12" i="7"/>
  <c r="A13" i="7" s="1"/>
  <c r="A14" i="7" s="1"/>
  <c r="A15" i="7" s="1"/>
  <c r="A16" i="7" s="1"/>
  <c r="A17" i="7" s="1"/>
  <c r="A18" i="7" s="1"/>
  <c r="A19" i="7" s="1"/>
  <c r="A11" i="7"/>
  <c r="A7" i="7"/>
  <c r="A4" i="7"/>
  <c r="A3" i="7"/>
  <c r="A2" i="7"/>
  <c r="A1" i="7"/>
  <c r="A22" i="6"/>
  <c r="I20" i="6"/>
  <c r="D11" i="3" s="1"/>
  <c r="A13" i="6"/>
  <c r="A14" i="6" s="1"/>
  <c r="A15" i="6" s="1"/>
  <c r="A16" i="6" s="1"/>
  <c r="A17" i="6" s="1"/>
  <c r="A18" i="6" s="1"/>
  <c r="A19" i="6" s="1"/>
  <c r="A12" i="6"/>
  <c r="A11" i="6"/>
  <c r="A7" i="6"/>
  <c r="H20" i="6" s="1"/>
  <c r="A4" i="6"/>
  <c r="A3" i="6"/>
  <c r="A2" i="6"/>
  <c r="A1" i="6"/>
  <c r="B47" i="3"/>
  <c r="D38" i="3"/>
  <c r="D37" i="3"/>
  <c r="D36" i="3"/>
  <c r="D34" i="3"/>
  <c r="D32" i="3"/>
  <c r="D31" i="3"/>
  <c r="D30" i="3"/>
  <c r="D29" i="3"/>
  <c r="D28" i="3"/>
  <c r="D27" i="3"/>
  <c r="D26" i="3"/>
  <c r="D25" i="3"/>
  <c r="D24" i="3"/>
  <c r="D42" i="3" s="1"/>
  <c r="D23" i="3"/>
  <c r="D21" i="3"/>
  <c r="D20" i="3"/>
  <c r="D19" i="3"/>
  <c r="D13" i="3"/>
  <c r="D12" i="3"/>
  <c r="B6" i="3"/>
  <c r="B5" i="3"/>
  <c r="B4" i="3"/>
  <c r="B3" i="3"/>
  <c r="B2" i="3"/>
  <c r="D43" i="3" l="1"/>
  <c r="D41" i="3"/>
  <c r="D44" i="3" s="1"/>
</calcChain>
</file>

<file path=xl/sharedStrings.xml><?xml version="1.0" encoding="utf-8"?>
<sst xmlns="http://schemas.openxmlformats.org/spreadsheetml/2006/main" count="980" uniqueCount="531">
  <si>
    <t>Instrucțiuni de completare a Fișei de verificare a punctajului pentru îndeplinirea standardelor naționale</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</si>
  <si>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</si>
  <si>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</si>
  <si>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</si>
  <si>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Pagina "Punctaj necesar" prezintă informativ punctajele necesare, pe grupe de indicatori și total, pentru îndeplinirea standardelor minimale naționale de conferențiar și profesor universitar.</t>
  </si>
  <si>
    <t>In pagina "Fișa verificare" nu se completează nimic direct; toate informațiile din această pagină sunt preluate automat din celelalte pagini. Această pagină trebuie printată (format A4, 2 pagini).</t>
  </si>
  <si>
    <t>INFORMATII GENERALE</t>
  </si>
  <si>
    <t>Universitatea</t>
  </si>
  <si>
    <t>Universitatea de Arhitectură și Urbanism "Ion Mincu" București</t>
  </si>
  <si>
    <t>Facultatea</t>
  </si>
  <si>
    <t>ARHITECTURA</t>
  </si>
  <si>
    <t>Departamentul</t>
  </si>
  <si>
    <t>Bazele Proiectarii</t>
  </si>
  <si>
    <t>Nume şi prenume</t>
  </si>
  <si>
    <t>Dulamea Melania</t>
  </si>
  <si>
    <t>Post concurs</t>
  </si>
  <si>
    <t>profesor</t>
  </si>
  <si>
    <t>Standard</t>
  </si>
  <si>
    <t>profesor universitar</t>
  </si>
  <si>
    <t>Data (luna/an)</t>
  </si>
  <si>
    <t>iunie 2024</t>
  </si>
  <si>
    <t>Perioada de evaluare (ani)</t>
  </si>
  <si>
    <t>FISA VERIFICARE PRIVIND INDEPLINIREA STANDARDELOR MINIMALE NATIONALE</t>
  </si>
  <si>
    <t>aprobate prin Ordinul nr. 6129 din 20 decembrie 2016 potrivit art.219 alin. (1) lit. a din  Legea educației naționale nr.1/2011 , pentru ocuparea posturilor de conferențiar/profesor universitar</t>
  </si>
  <si>
    <t>Indicator</t>
  </si>
  <si>
    <t>Tipul activităților</t>
  </si>
  <si>
    <t>Punctaj obținut</t>
  </si>
  <si>
    <t>I1</t>
  </si>
  <si>
    <t>Cărţi de autor/capitole publicate la edituri cu prestigiu internaţional*</t>
  </si>
  <si>
    <t>I2</t>
  </si>
  <si>
    <t>Cărţi de autor publicate la edituri cu prestigiu naţional*</t>
  </si>
  <si>
    <t>I3</t>
  </si>
  <si>
    <t>Capitole de autor cuprinse în cărţi publicate la edituri cu prestigiu naţional*</t>
  </si>
  <si>
    <t>I4</t>
  </si>
  <si>
    <r>
      <rPr>
        <i/>
        <sz val="11"/>
        <color rgb="FF000000"/>
        <rFont val="Calibri"/>
      </rPr>
      <t>Articole</t>
    </r>
    <r>
      <rPr>
        <sz val="11"/>
        <color rgb="FF000000"/>
        <rFont val="Calibri"/>
      </rPr>
      <t>in extenso</t>
    </r>
    <r>
      <rPr>
        <sz val="11"/>
        <color rgb="FF000000"/>
        <rFont val="Calibri"/>
      </rPr>
      <t>în reviste ştiinţifice de specialitate*</t>
    </r>
  </si>
  <si>
    <t>I5</t>
  </si>
  <si>
    <r>
      <rPr>
        <i/>
        <sz val="11"/>
        <color rgb="FF000000"/>
        <rFont val="Calibri"/>
      </rPr>
      <t>Articole</t>
    </r>
    <r>
      <rPr>
        <sz val="11"/>
        <color rgb="FF000000"/>
        <rFont val="Calibri"/>
      </rPr>
      <t>in extenso</t>
    </r>
    <r>
      <rPr>
        <i/>
        <sz val="11"/>
        <color rgb="FF000000"/>
        <rFont val="Calibri"/>
      </rPr>
      <t>în reviste ştiinţifice indexate ISI Arts &amp; Humanities</t>
    </r>
    <r>
      <rPr>
        <sz val="11"/>
        <color rgb="FF000000"/>
        <rFont val="Calibri"/>
      </rPr>
      <t>Citation Index</t>
    </r>
    <r>
      <rPr>
        <sz val="11"/>
        <color rgb="FF000000"/>
        <rFont val="Calibri"/>
      </rPr>
      <t>, Scopus-Copernicus, ERIH şi clasificate în categoria INT1 sau INT2 în acest index, sau echivalente în domeniu*</t>
    </r>
  </si>
  <si>
    <t>I6</t>
  </si>
  <si>
    <r>
      <rPr>
        <i/>
        <sz val="11"/>
        <color rgb="FF000000"/>
        <rFont val="Calibri"/>
      </rPr>
      <t>Articole</t>
    </r>
    <r>
      <rPr>
        <sz val="11"/>
        <color rgb="FF000000"/>
        <rFont val="Calibri"/>
      </rPr>
      <t>in extenso</t>
    </r>
    <r>
      <rPr>
        <sz val="11"/>
        <color rgb="FF000000"/>
        <rFont val="Calibri"/>
      </rPr>
      <t>în reviste ştiinţifice indexate ERIH şi clasificate în categoria NAT</t>
    </r>
  </si>
  <si>
    <t>I7</t>
  </si>
  <si>
    <r>
      <rPr>
        <i/>
        <sz val="11"/>
        <color rgb="FF000000"/>
        <rFont val="Calibri"/>
      </rPr>
      <t>Articole</t>
    </r>
    <r>
      <rPr>
        <sz val="11"/>
        <color rgb="FF000000"/>
        <rFont val="Calibri"/>
      </rPr>
      <t>in extenso</t>
    </r>
    <r>
      <rPr>
        <sz val="11"/>
        <color rgb="FF000000"/>
        <rFont val="Calibri"/>
      </rPr>
      <t>în reviste ştiinţifice recunoscute în domenii conexe*</t>
    </r>
  </si>
  <si>
    <t>I8</t>
  </si>
  <si>
    <r>
      <rPr>
        <i/>
        <sz val="11"/>
        <color rgb="FF000000"/>
        <rFont val="Calibri"/>
      </rPr>
      <t>Studii</t>
    </r>
    <r>
      <rPr>
        <sz val="11"/>
        <color rgb="FF000000"/>
        <rFont val="Calibri"/>
      </rPr>
      <t>in extenso</t>
    </r>
    <r>
      <rPr>
        <sz val="11"/>
        <color rgb="FF000000"/>
        <rFont val="Calibri"/>
      </rPr>
      <t>apărute în volume colective publicate la edituri de prestigiu internaţional*</t>
    </r>
  </si>
  <si>
    <t>I9</t>
  </si>
  <si>
    <r>
      <rPr>
        <i/>
        <sz val="11"/>
        <color rgb="FF000000"/>
        <rFont val="Calibri"/>
      </rPr>
      <t>Studii</t>
    </r>
    <r>
      <rPr>
        <sz val="11"/>
        <color rgb="FF000000"/>
        <rFont val="Calibri"/>
      </rPr>
      <t>in extenso</t>
    </r>
    <r>
      <rPr>
        <sz val="11"/>
        <color rgb="FF000000"/>
        <rFont val="Calibri"/>
      </rPr>
      <t>apărute în volume colective publicate la edituri de prestigiu naţional*</t>
    </r>
  </si>
  <si>
    <t>I10</t>
  </si>
  <si>
    <r>
      <rPr>
        <i/>
        <sz val="11"/>
        <color rgb="FF000000"/>
        <rFont val="Calibri"/>
      </rPr>
      <t>Studii</t>
    </r>
    <r>
      <rPr>
        <sz val="11"/>
        <color rgb="FF000000"/>
        <rFont val="Calibri"/>
      </rPr>
      <t>in extenso</t>
    </r>
    <r>
      <rPr>
        <sz val="11"/>
        <color rgb="FF000000"/>
        <rFont val="Calibri"/>
      </rPr>
      <t>apărute în volume colective publicate la edituri recunoscute în domeniu*, precum şi studiile aferente proiectelor*</t>
    </r>
  </si>
  <si>
    <t>I11</t>
  </si>
  <si>
    <r>
      <rPr>
        <i/>
        <sz val="11"/>
        <color rgb="FF000000"/>
        <rFont val="Calibri"/>
      </rPr>
      <t>Publicaţii</t>
    </r>
    <r>
      <rPr>
        <sz val="11"/>
        <color rgb="FF000000"/>
        <rFont val="Calibri"/>
      </rPr>
      <t>in</t>
    </r>
    <r>
      <rPr>
        <sz val="11"/>
        <color rgb="FF000000"/>
        <rFont val="Calibri"/>
      </rPr>
      <t>extenso în lucrări ale conferinţelor ştiinţifice de arhitectură, urbanism, peisagistică, design şi restaurare, precum şi ale ştiinţelor conexe - pentru specializări transdisciplinare, la nivel internaţional / naţional / local</t>
    </r>
  </si>
  <si>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</si>
  <si>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Susţinere comunicare publică în cadrul conferinţelor, colocviilor, seminariilor internaţionale/naţionale</t>
  </si>
  <si>
    <t>I12</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</si>
  <si>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</si>
  <si>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I13</t>
  </si>
  <si>
    <t>Proiect de arhitectură, restaurare, design, de specialitate, de mare complexitate, la nivel zonal sau local, edificat / autorizat** Cu un grad de complexitate în consecință la nivelul rezolvării arhitecturale tehnice, de amplasament.</t>
  </si>
  <si>
    <t>I14</t>
  </si>
  <si>
    <r>
      <rPr>
        <i/>
        <sz val="11"/>
        <color rgb="FF000000"/>
        <rFont val="Calibri"/>
      </rPr>
      <t>Proiect de amenajarea teritoriului şi peisaj la nivel macro-teritorial:</t>
    </r>
    <r>
      <rPr>
        <sz val="11"/>
        <color rgb="FF000000"/>
        <rFont val="Calibri"/>
      </rPr>
      <t>naţional, transfrontalier, interjudeţean</t>
    </r>
    <r>
      <rPr>
        <i/>
        <sz val="11"/>
        <color rgb="FF000000"/>
        <rFont val="Calibri"/>
      </rPr>
      <t>/ la nivel mezzo-teritorial:</t>
    </r>
    <r>
      <rPr>
        <sz val="11"/>
        <color rgb="FF000000"/>
        <rFont val="Calibri"/>
      </rPr>
      <t>judeţean, periurban, metropolitan</t>
    </r>
    <r>
      <rPr>
        <sz val="11"/>
        <color rgb="FF000000"/>
        <rFont val="Calibri"/>
      </rPr>
      <t>/ strategii de dezvoltare, studii de fundamentare, planuri de management şi mobilitate) avizate**</t>
    </r>
  </si>
  <si>
    <t>Proiect urbanistic şi peisagistic la nivelul Planurilor Generale / Zonale ale Localităţilor (inclusiv studii de fundamentare, de inserţie, de oportunitate) avizate**</t>
  </si>
  <si>
    <t>Studii de cercetare, granturi şi proiecte de cercetare internaţionale/ naţionale/locale (MEN, CNCS, CEEX, MDRL), realizate prin centrele de cercetare ale universităţii/alte centre universitare şi/academice)**</t>
  </si>
  <si>
    <t>I15</t>
  </si>
  <si>
    <t>Contribuții la activitatea Centrului de cercetare - proiectare al Universității prin atragerea și realizarea de proiecte de urbanism, arhitectură, restaurare, design, proiecte de specialitate, studii cu componentă notabilă de cercetare și complexitate****</t>
  </si>
  <si>
    <t>I16</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</si>
  <si>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</si>
  <si>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I17</t>
  </si>
  <si>
    <t>Premii / mențiuni / nominalizări / selecţionări obţinute pentru concursuri naţionale de proiecte (organizate potrivit regulamentului UNESCO-UIA, girate de OAR/UAR/RUR, concursuri RUR - Registrul Urbaniştilor din România)</t>
  </si>
  <si>
    <t>I18</t>
  </si>
  <si>
    <t>Premii / mențiuni / nominalizări la Bienala, Anuală de Arhitectură Bucureşti ori premii / nominalizări la alte concursuri şi licitaţii publice câştigate la nivel naţional, regional şi/sau local de arhitectură, urbanism, peisagistică şi design***</t>
  </si>
  <si>
    <t>I19</t>
  </si>
  <si>
    <r>
      <rPr>
        <i/>
        <sz val="11"/>
        <color rgb="FF000000"/>
        <rFont val="Calibri"/>
      </rPr>
      <t>Profesor asociat,</t>
    </r>
    <r>
      <rPr>
        <sz val="11"/>
        <color rgb="FF000000"/>
        <rFont val="Calibri"/>
      </rPr>
      <t>visiting</t>
    </r>
    <r>
      <rPr>
        <sz val="11"/>
        <color rgb="FF000000"/>
        <rFont val="Calibri"/>
      </rPr>
      <t>/cadru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t>
    </r>
  </si>
  <si>
    <t>I20</t>
  </si>
  <si>
    <t>Expoziţii profesionale în domeniu organizate la nivel internaţional / naţional sau local în calitate de autor, coautor, curator</t>
  </si>
  <si>
    <t>I21</t>
  </si>
  <si>
    <t>Organizator / curator expoziţii la nivel internaţional/naţional</t>
  </si>
  <si>
    <t>I22</t>
  </si>
  <si>
    <t>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t>
  </si>
  <si>
    <t>I23</t>
  </si>
  <si>
    <t>Organizator sau coordonator, congrese internaţionale / naţionale, manifestări profesionale cu caracter extracurricular, concursuri de proiecte studenţeşti în străinătate şi / în ţară, workshop-uri şi masterclass, în străinătate / în ţară</t>
  </si>
  <si>
    <t>I24</t>
  </si>
  <si>
    <t>Îndrumare de doctorat sau în co-tutelă la nivel internaţional/naţional</t>
  </si>
  <si>
    <t>CRITERIU</t>
  </si>
  <si>
    <t>DENUMIREA CRITERIULUI</t>
  </si>
  <si>
    <t>C1</t>
  </si>
  <si>
    <t>suma punctajului pentru indicatorii I1-I10; I19 –I24</t>
  </si>
  <si>
    <t>C2</t>
  </si>
  <si>
    <t>suma punctajului pentru indicatorii I12-I18</t>
  </si>
  <si>
    <t>C3</t>
  </si>
  <si>
    <t>suma punctajului pentru indicatorul I11</t>
  </si>
  <si>
    <t>C4</t>
  </si>
  <si>
    <t>suma punctajului pentru indicatorii I1 - I24</t>
  </si>
  <si>
    <t>Data</t>
  </si>
  <si>
    <t>Semnătura</t>
  </si>
  <si>
    <t>DESCRIERE INDICATORI conform Anexei OM 6129/2016</t>
  </si>
  <si>
    <t>Tipul activităţilor</t>
  </si>
  <si>
    <t>Punctaj indicat</t>
  </si>
  <si>
    <t>Elementul pt. care se acordă punctajul</t>
  </si>
  <si>
    <t>20 x n
10 x n</t>
  </si>
  <si>
    <t>pe carte/ capitol</t>
  </si>
  <si>
    <t>15 x n</t>
  </si>
  <si>
    <t>pe carte</t>
  </si>
  <si>
    <t>10 x n</t>
  </si>
  <si>
    <t>pe capitol</t>
  </si>
  <si>
    <r>
      <rPr>
        <i/>
        <sz val="11"/>
        <color rgb="FF000000"/>
        <rFont val="Calibri"/>
      </rPr>
      <t>Articole</t>
    </r>
    <r>
      <rPr>
        <sz val="11"/>
        <color rgb="FF000000"/>
        <rFont val="Calibri"/>
      </rPr>
      <t>in extenso</t>
    </r>
    <r>
      <rPr>
        <sz val="11"/>
        <color rgb="FF000000"/>
        <rFont val="Calibri"/>
      </rPr>
      <t>în reviste ştiinţifice de specialitate*</t>
    </r>
  </si>
  <si>
    <t>pe articol</t>
  </si>
  <si>
    <r>
      <rPr>
        <i/>
        <sz val="11"/>
        <color rgb="FF000000"/>
        <rFont val="Calibri"/>
      </rPr>
      <t>Articole</t>
    </r>
    <r>
      <rPr>
        <sz val="11"/>
        <color rgb="FF000000"/>
        <rFont val="Calibri"/>
      </rPr>
      <t>in extenso</t>
    </r>
    <r>
      <rPr>
        <i/>
        <sz val="11"/>
        <color rgb="FF000000"/>
        <rFont val="Calibri"/>
      </rPr>
      <t>în reviste ştiinţifice indexate ISI Arts &amp; Humanities</t>
    </r>
    <r>
      <rPr>
        <sz val="11"/>
        <color rgb="FF000000"/>
        <rFont val="Calibri"/>
      </rPr>
      <t>Citation Index</t>
    </r>
    <r>
      <rPr>
        <sz val="11"/>
        <color rgb="FF000000"/>
        <rFont val="Calibri"/>
      </rPr>
      <t>, Scopus-Copernicus, ERIH şi clasificate în categoria INT1 sau INT2 în acest index, sau echivalente în domeniu*</t>
    </r>
  </si>
  <si>
    <r>
      <rPr>
        <i/>
        <sz val="11"/>
        <color rgb="FF000000"/>
        <rFont val="Calibri"/>
      </rPr>
      <t>Articole</t>
    </r>
    <r>
      <rPr>
        <sz val="11"/>
        <color rgb="FF000000"/>
        <rFont val="Calibri"/>
      </rPr>
      <t>in extenso</t>
    </r>
    <r>
      <rPr>
        <sz val="11"/>
        <color rgb="FF000000"/>
        <rFont val="Calibri"/>
      </rPr>
      <t>în reviste ştiinţifice indexate ERIH şi clasificate în categoria NAT</t>
    </r>
  </si>
  <si>
    <t>5 x n</t>
  </si>
  <si>
    <r>
      <rPr>
        <i/>
        <sz val="11"/>
        <color rgb="FF000000"/>
        <rFont val="Calibri"/>
      </rPr>
      <t>Articole</t>
    </r>
    <r>
      <rPr>
        <sz val="11"/>
        <color rgb="FF000000"/>
        <rFont val="Calibri"/>
      </rPr>
      <t>in extenso</t>
    </r>
    <r>
      <rPr>
        <sz val="11"/>
        <color rgb="FF000000"/>
        <rFont val="Calibri"/>
      </rPr>
      <t>în reviste ştiinţifice recunoscute în domenii conexe*</t>
    </r>
  </si>
  <si>
    <r>
      <rPr>
        <i/>
        <sz val="11"/>
        <color rgb="FF000000"/>
        <rFont val="Calibri"/>
      </rPr>
      <t>Studii</t>
    </r>
    <r>
      <rPr>
        <sz val="11"/>
        <color rgb="FF000000"/>
        <rFont val="Calibri"/>
      </rPr>
      <t>in extenso</t>
    </r>
    <r>
      <rPr>
        <sz val="11"/>
        <color rgb="FF000000"/>
        <rFont val="Calibri"/>
      </rPr>
      <t>apărute în volume colective publicate la edituri de prestigiu internaţional*</t>
    </r>
  </si>
  <si>
    <t>pe studiu</t>
  </si>
  <si>
    <r>
      <rPr>
        <i/>
        <sz val="11"/>
        <color rgb="FF000000"/>
        <rFont val="Calibri"/>
      </rPr>
      <t>Studii</t>
    </r>
    <r>
      <rPr>
        <sz val="11"/>
        <color rgb="FF000000"/>
        <rFont val="Calibri"/>
      </rPr>
      <t>in extenso</t>
    </r>
    <r>
      <rPr>
        <sz val="11"/>
        <color rgb="FF000000"/>
        <rFont val="Calibri"/>
      </rPr>
      <t>apărute în volume colective publicate la edituri de prestigiu naţional*</t>
    </r>
  </si>
  <si>
    <t>7 x n</t>
  </si>
  <si>
    <r>
      <rPr>
        <i/>
        <sz val="11"/>
        <color rgb="FF000000"/>
        <rFont val="Calibri"/>
      </rPr>
      <t>Studii</t>
    </r>
    <r>
      <rPr>
        <sz val="11"/>
        <color rgb="FF000000"/>
        <rFont val="Calibri"/>
      </rPr>
      <t>in extenso</t>
    </r>
    <r>
      <rPr>
        <sz val="11"/>
        <color rgb="FF000000"/>
        <rFont val="Calibri"/>
      </rPr>
      <t>apărute în volume colective publicate la edituri recunoscute în domeniu*, precum şi studiile aferente proiectelor*</t>
    </r>
  </si>
  <si>
    <t>7 x n 
5 x n</t>
  </si>
  <si>
    <t>pe studiu de cercetare prin proiect/studiu aferent proiect</t>
  </si>
  <si>
    <r>
      <rPr>
        <i/>
        <sz val="11"/>
        <color rgb="FF000000"/>
        <rFont val="Calibri"/>
      </rPr>
      <t>Publicaţii</t>
    </r>
    <r>
      <rPr>
        <sz val="11"/>
        <color rgb="FF000000"/>
        <rFont val="Calibri"/>
      </rPr>
      <t>in</t>
    </r>
    <r>
      <rPr>
        <sz val="11"/>
        <color rgb="FF000000"/>
        <rFont val="Calibri"/>
      </rPr>
      <t>extenso în lucrări ale conferinţelor ştiinţifice de arhitectură, urbanism, peisagistică, design şi restaurare, precum şi ale ştiinţelor conexe - pentru specializări transdisciplinare, la nivel internaţional / naţional / local</t>
    </r>
  </si>
  <si>
    <t>15 x n
10 x n
5 x n</t>
  </si>
  <si>
    <t>pe publicaţie</t>
  </si>
  <si>
    <t>15/10 x n
10/8 x n
6/3 x n</t>
  </si>
  <si>
    <t>pe publicaţie/ eveniment</t>
  </si>
  <si>
    <t>5 x n
3 x n</t>
  </si>
  <si>
    <t>pe susţinere</t>
  </si>
  <si>
    <t>30 x n
20 x n</t>
  </si>
  <si>
    <t>pe proiect</t>
  </si>
  <si>
    <t>15 x n
10 x n</t>
  </si>
  <si>
    <r>
      <rPr>
        <i/>
        <sz val="11"/>
        <color rgb="FF000000"/>
        <rFont val="Calibri"/>
      </rPr>
      <t>Proiect de amenajarea teritoriului şi peisaj la nivel macro-teritorial:</t>
    </r>
    <r>
      <rPr>
        <sz val="11"/>
        <color rgb="FF000000"/>
        <rFont val="Calibri"/>
      </rPr>
      <t>naţional, transfrontalier, interjudeţean</t>
    </r>
    <r>
      <rPr>
        <i/>
        <sz val="11"/>
        <color rgb="FF000000"/>
        <rFont val="Calibri"/>
      </rPr>
      <t>/ la nivel mezzo-teritorial:</t>
    </r>
    <r>
      <rPr>
        <sz val="11"/>
        <color rgb="FF000000"/>
        <rFont val="Calibri"/>
      </rPr>
      <t>judeţean, periurban, metropolitan</t>
    </r>
    <r>
      <rPr>
        <sz val="11"/>
        <color rgb="FF000000"/>
        <rFont val="Calibri"/>
      </rPr>
      <t>/ strategii de dezvoltare, studii de fundamentare, planuri de management şi mobilitate) avizate**</t>
    </r>
  </si>
  <si>
    <t>30 x n
15 x n
10 x n</t>
  </si>
  <si>
    <t>20 x n
15 x n</t>
  </si>
  <si>
    <t>20 x n
15 x n
10 x n</t>
  </si>
  <si>
    <t>20 x n</t>
  </si>
  <si>
    <t>50 x n
30 x n
10 x n</t>
  </si>
  <si>
    <t>pe premiu /
nominalizare /
selectionare</t>
  </si>
  <si>
    <t>30 x n
20 x n
10 x n</t>
  </si>
  <si>
    <t>pe premiu/ nominalizări/ selecţionări</t>
  </si>
  <si>
    <t>10 x n
5 x n</t>
  </si>
  <si>
    <t>pe premiu/ pe nominalizare</t>
  </si>
  <si>
    <r>
      <rPr>
        <i/>
        <sz val="11"/>
        <color rgb="FF000000"/>
        <rFont val="Calibri"/>
      </rPr>
      <t>Profesor asociat,</t>
    </r>
    <r>
      <rPr>
        <sz val="11"/>
        <color rgb="FF000000"/>
        <rFont val="Calibri"/>
      </rPr>
      <t>visiting</t>
    </r>
    <r>
      <rPr>
        <sz val="11"/>
        <color rgb="FF000000"/>
        <rFont val="Calibri"/>
      </rPr>
      <t>/cadru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t>
    </r>
  </si>
  <si>
    <t>5
5
10
20</t>
  </si>
  <si>
    <t>pe tip de activitate</t>
  </si>
  <si>
    <t>10/5 x n
5/3 x n
3/1 x n</t>
  </si>
  <si>
    <t>pe expoziţie</t>
  </si>
  <si>
    <t>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t>
  </si>
  <si>
    <t>15/10
10/5
10/5
20</t>
  </si>
  <si>
    <t>pe comisie</t>
  </si>
  <si>
    <t>10xn-5xn
5xn-3xn
3xn-1xn</t>
  </si>
  <si>
    <t>5 x n1
5 x n1
7 x n1</t>
  </si>
  <si>
    <t>n1 - nr. studenți care au susținut teza în ultimul an univ.</t>
  </si>
  <si>
    <r>
      <rPr>
        <sz val="11"/>
        <color rgb="FF000000"/>
        <rFont val="Calibri"/>
      </rPr>
      <t>Definiţii şi condiţii
n</t>
    </r>
    <r>
      <rPr>
        <sz val="11"/>
        <color rgb="FF000000"/>
        <rFont val="Arial"/>
      </rPr>
      <t>reprezintă:
  - numărul de publicaţii - carte/articol/studiu/proiect la care candidatul este autor, coautor sau membru în colectiv 
  - numărul de activităţi/evenimente</t>
    </r>
    <r>
      <rPr>
        <sz val="12"/>
        <color rgb="FF000000"/>
        <rFont val="Calibri"/>
      </rPr>
      <t>·Lista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CNATDCU.·Lista conferinţelor la nivel mondial sau european de Arhitectură şi Urbanism recunoscute de comisia de specialitate a CNATDCU se stabileşte prin decizie a biroului acestei comisii de specialitate şi se publică pe site-ul web al CNATDCU.·Lista publicaţiilor de prestigiu internaţional şi naţional în domeniile de specialitate şi în cele conexe, recunoscute de comisia de specialitate a CNATDCU se stabileşte prin decizie a acestei comisii de specialitate şi se publică pe site-ul web al CNATDCU.</t>
    </r>
  </si>
  <si>
    <t>Notă explicativă:</t>
  </si>
  <si>
    <t>*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t>
  </si>
  <si>
    <t>**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</si>
  <si>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</si>
  <si>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</si>
  <si>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 O lucrare: proiect, studiu, publicație etc. - va fi luată în considerație o singură dată, la criteriul corespunzător, cu punctaj maxim (ex. în cazul premiilor la un concurs)</t>
  </si>
  <si>
    <r>
      <rPr>
        <sz val="11"/>
        <color rgb="FF000000"/>
        <rFont val="Calibri"/>
      </rPr>
      <t>Definiţii şi condiţii</t>
    </r>
    <r>
      <rPr>
        <sz val="11"/>
        <color rgb="FF000000"/>
        <rFont val="Calibri"/>
      </rPr>
      <t>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</si>
  <si>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</si>
  <si>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rgb="FF000000"/>
        <rFont val="Calibri"/>
      </rPr>
      <t>·</t>
    </r>
    <r>
      <rPr>
        <sz val="11"/>
        <color rgb="FF000000"/>
        <rFont val="Symbol"/>
      </rPr>
      <t>Veridicitatea informațiilor privind valorile standardelor minimale necesare și obligatorii pentru conferirea titlurilor didactice în învățământul superior și gradelor profesionale de cercetare-dezvoltare este asumată prin propria răspundere a autorului.</t>
    </r>
    <r>
      <rPr>
        <sz val="11"/>
        <color rgb="FF000000"/>
        <rFont val="Calibri"/>
      </rPr>
      <t>·Verificarea autenticității celor declarate intră în competența comisiei de examinare.</t>
    </r>
  </si>
  <si>
    <t>PUNCTAJE MINIME NECESARE</t>
  </si>
  <si>
    <t>DENUMIRE CRITERIU</t>
  </si>
  <si>
    <t>STANDARD PENTRU PROFESOR UNIVERSITAR</t>
  </si>
  <si>
    <t>STANDARD PENTRU CONFERENTIAR UNIVERSITAR</t>
  </si>
  <si>
    <t>&gt;80</t>
  </si>
  <si>
    <t>&gt;60</t>
  </si>
  <si>
    <t>&gt;40</t>
  </si>
  <si>
    <t>&gt;30</t>
  </si>
  <si>
    <t>&gt;200</t>
  </si>
  <si>
    <t>&gt;150</t>
  </si>
  <si>
    <t>LISTA DE LUCRĂRI - STANDARDE NAȚIONALE</t>
  </si>
  <si>
    <t>Nr. crt.</t>
  </si>
  <si>
    <t>Autori</t>
  </si>
  <si>
    <t>Titlul cărţii / Titlul capitolului</t>
  </si>
  <si>
    <t>Editura</t>
  </si>
  <si>
    <t>ISBN</t>
  </si>
  <si>
    <t>Anul</t>
  </si>
  <si>
    <t>Număr total de pagini</t>
  </si>
  <si>
    <t>Număr de pagini contribuţie proprie</t>
  </si>
  <si>
    <t>Punctaj obţinut</t>
  </si>
  <si>
    <t>Punctaj</t>
  </si>
  <si>
    <t>20 | 10</t>
  </si>
  <si>
    <t>pe carte / capitol</t>
  </si>
  <si>
    <t>Titlul cărţii</t>
  </si>
  <si>
    <t>Despre arhitectură şi mecanismele minții</t>
  </si>
  <si>
    <t>Editura Universitară ”Ion Mincu” București</t>
  </si>
  <si>
    <t>978-973-1884-56-1</t>
  </si>
  <si>
    <t>226</t>
  </si>
  <si>
    <t>Dulămea Melania, Popa-Florea Laura, Nicolescu Vlad</t>
  </si>
  <si>
    <t>Redefinirea limitei. Locul public la intersecția dintre Bucureștiul tradițional și cel totalitar</t>
  </si>
  <si>
    <t>978-606-638-322-6</t>
  </si>
  <si>
    <t>436</t>
  </si>
  <si>
    <t>Dulămea, M., Călin, A., Beșliu, A. C.</t>
  </si>
  <si>
    <t>Între școală și oraș. Program / tipologii / precedente</t>
  </si>
  <si>
    <t>978-606-638-321-</t>
  </si>
  <si>
    <t>211</t>
  </si>
  <si>
    <t>Melania Dulamea</t>
  </si>
  <si>
    <t>Idei. Sinteza exercițiilor didactice ale atelierului de arhitectură anii 2/3, 2008-2014</t>
  </si>
  <si>
    <t>978-606-638-097-3</t>
  </si>
  <si>
    <t>Idei. Sinteza exercițiilor didactice ale atelierului de arhitectură anii 2/3, 2008-2014, ediția a 2-a revizuită și adăugită” (publicație pe DVD</t>
  </si>
  <si>
    <t>978-606-638-113-0</t>
  </si>
  <si>
    <t>151</t>
  </si>
  <si>
    <t>Melania Dulămea</t>
  </si>
  <si>
    <t>Context pedagogic arhitectural actual – experiențe internaționale / Școala celor două școli</t>
  </si>
  <si>
    <t>Editura Universitară ”Ion Mincu” București, 2020</t>
  </si>
  <si>
    <t>978-606-638-206-9</t>
  </si>
  <si>
    <t xml:space="preserve">Atelierul de proiectare - arhive 2023 / Cercetarea ca proiect. Calea Moșilor vechi, București </t>
  </si>
  <si>
    <t>Scholar Architect 2021 / Diploma în patru cuvinte cheie. Interviuri - conf. dr. arh. Melania Dulămea</t>
  </si>
  <si>
    <t>978-606-638-231-1</t>
  </si>
  <si>
    <t>Melania Dulămea, Ana-Maria Vesa-Dobre</t>
  </si>
  <si>
    <t>Digitalizarea arhivei UAUIM. Proiecte de an și schițe de schiță (anii 50-70) / Digitalization of UAUIM Archive - Projects and Sketches (1950s-1970s) / Schițele de atunci, așa cum ne apar nouă astăzi / Sketches of that Time, as They Appear to Us Today</t>
  </si>
  <si>
    <t>978-606-638-335-6</t>
  </si>
  <si>
    <t>Titlul lucrarii</t>
  </si>
  <si>
    <t>Revista</t>
  </si>
  <si>
    <t>ISBN / ISSN</t>
  </si>
  <si>
    <t>Vol (Nr)</t>
  </si>
  <si>
    <t>Număr de pagini</t>
  </si>
  <si>
    <t>Arhitectura, Neurostiinte - Introducere într-o abordare interdisciplinară a proceselor de design</t>
  </si>
  <si>
    <t>Argument 1/2009 ]re[generarea perisajului urban / arhitectural</t>
  </si>
  <si>
    <t>2067-4252</t>
  </si>
  <si>
    <t>Densitate şi percepţie | Density and Perception</t>
  </si>
  <si>
    <t>Argument 6/2014 Ambient sustenabil</t>
  </si>
  <si>
    <t xml:space="preserve">Melania Dulămea, Mădălina Ionescu, Vlad Nicolescu, Ana Maria Vesa – Dobre </t>
  </si>
  <si>
    <t>Dincolo de oraș. Privind Casa de piatră | Beyond the City. Observing The Stone House</t>
  </si>
  <si>
    <t>CSAV Journal 2023 Heritage meets Innovation: Revisiting the Vernacular Architecture</t>
  </si>
  <si>
    <t xml:space="preserve"> ISSN 2668 – 8700 ISSN-L 2668 – 8697 (2017 – 9999)</t>
  </si>
  <si>
    <t>XIV</t>
  </si>
  <si>
    <t>Acum. Acasă</t>
  </si>
  <si>
    <t xml:space="preserve">Arhitectura </t>
  </si>
  <si>
    <t>1220-3254</t>
  </si>
  <si>
    <t>nr.5-6/2021(695-696)</t>
  </si>
  <si>
    <t>Titlul lucrării</t>
  </si>
  <si>
    <t>Adriana Dulamea, Melania Dulamea</t>
  </si>
  <si>
    <t>Conception and creativity – a cognitive neuropsychology approach</t>
  </si>
  <si>
    <t>Romanian Journal of Neurology</t>
  </si>
  <si>
    <t>1843-8148</t>
  </si>
  <si>
    <t>X (nr 3)</t>
  </si>
  <si>
    <t>The Neurobiology of visual arts – implications in the neuroplasticity process</t>
  </si>
  <si>
    <t xml:space="preserve">Melania Dulămea, Ana Maria Vesa – Dobre </t>
  </si>
  <si>
    <t>Gesturi-experiment în arhitectura proiectelor de diplomă. Școala românească de arhitectură – anii 1970 vs. Anii 2020</t>
  </si>
  <si>
    <t>Argument 14/2022 Experiment arhitectural : materialitate si perceptie</t>
  </si>
  <si>
    <t xml:space="preserve">2067-4252 </t>
  </si>
  <si>
    <t>Dana Anton, Melania Dulămea, Ionuț Anton</t>
  </si>
  <si>
    <t>Spațiul virtual și imaterialitate. VRtransFORM</t>
  </si>
  <si>
    <t>Evolving typologies - housing density 
Architectural Concepts Inventory</t>
  </si>
  <si>
    <t>Argument 15/2023 Concept și materialitate în arhitectură</t>
  </si>
  <si>
    <t>Mândrescu, E. C., Panait, A. I., Dulămea, M., Pelin, T-M.</t>
  </si>
  <si>
    <t>Architectural Pedagogy. Tutors and Students Address Global Challenges</t>
  </si>
  <si>
    <t>Urbanism. Architecture. Constructions</t>
  </si>
  <si>
    <t>2069-6469</t>
  </si>
  <si>
    <t>16(1)/2025</t>
  </si>
  <si>
    <t>Melania Dulamea Vlad Popescu (2mtdv)</t>
  </si>
  <si>
    <t>Amenajare locuință București</t>
  </si>
  <si>
    <t>Igloo Best</t>
  </si>
  <si>
    <t>978-973-88398-3-0</t>
  </si>
  <si>
    <t>Interioare din Romania</t>
  </si>
  <si>
    <t>7 | 5</t>
  </si>
  <si>
    <t>pe studiu de cercetare prin proiect /</t>
  </si>
  <si>
    <t>Melania Dulamea Vlad Popescu Mihaela Pelteacu Dragos Constantinescu (2mtdv)</t>
  </si>
  <si>
    <t>2MTDV</t>
  </si>
  <si>
    <t>50 de birouri de arhitectura din Romania</t>
  </si>
  <si>
    <t>978-973-0-06094-2</t>
  </si>
  <si>
    <t>studiu aferent proiect</t>
  </si>
  <si>
    <t>Conferinţa, Simpozionul, Denumirea volumului, Localitatea etc.</t>
  </si>
  <si>
    <t>Ziua, luna</t>
  </si>
  <si>
    <t>ISBN/ si/ sau ISSN</t>
  </si>
  <si>
    <t>Pag.</t>
  </si>
  <si>
    <t>Publicație în extenso a lucrării ”Place investigation as a method to improve the creativity of architecture students”</t>
  </si>
  <si>
    <t>Archdesign '14, Istambul, în Proceedings – Archdesign'14</t>
  </si>
  <si>
    <t>2147-9836</t>
  </si>
  <si>
    <t>15 |10 | 5</t>
  </si>
  <si>
    <t>pe publicație</t>
  </si>
  <si>
    <t>Publicație în extenso a lucrării ”Innovation, creativity, design, education”</t>
  </si>
  <si>
    <t>ICAR 2015 și publicată în Proceedings - ICAR 2015, Ed. Universitară „Ion Mincu” București</t>
  </si>
  <si>
    <t>2393 – 4425</t>
  </si>
  <si>
    <t>Publicație în extenso a lucrării ”The role of ambiguity in enhancing the aesthetic experience – where architecture meets neuropsychology”</t>
  </si>
  <si>
    <t>Proceedings – Scieconf 2013, EDIS + Publishing Institution of the University of Zilina</t>
  </si>
  <si>
    <t>15Iunie2013</t>
  </si>
  <si>
    <t>978-80-554-0726-5</t>
  </si>
  <si>
    <t>Publicație în extenso a lucrării” Compozitie/Strategie”</t>
  </si>
  <si>
    <t>„Peisaj cultural, arhitectură, tendinţe” publicat în cartea evenimentului ed. Universitară „Ion Mincu” Bucureşti</t>
  </si>
  <si>
    <t>978-606-638-048-5</t>
  </si>
  <si>
    <t xml:space="preserve">Publicație în extenso a lucrării ”Architecture as aesthetic experience - a neuropsychological approach” </t>
  </si>
  <si>
    <t>Conferința internațională ICAR 2012 și publicată în ”Proceedings - ICAR 2012”, Editura universitară ”Ion Mincu” București</t>
  </si>
  <si>
    <t>18-20/06/2012</t>
  </si>
  <si>
    <t>978-606-638-023-2</t>
  </si>
  <si>
    <t>Denumire publicație / conferință</t>
  </si>
  <si>
    <t>Editura / 
Denumire eveniment, oraș</t>
  </si>
  <si>
    <t>An</t>
  </si>
  <si>
    <t>Ziua, Luna</t>
  </si>
  <si>
    <t>ISBN/ ISSN</t>
  </si>
  <si>
    <t>Review-er Argument, revista indexată în: SCOPUS (2023), DOAJ (2023), CEEOL (2019), ERIH PLUS (2019), CROSSREF, Index Copernicus, Google Scholar, WorldCat, Cat. B (CNCS).</t>
  </si>
  <si>
    <t>2020,2021,2022,2023, 2024</t>
  </si>
  <si>
    <t>15 |10</t>
  </si>
  <si>
    <t>pe publicație / eveniment</t>
  </si>
  <si>
    <t>10 |8</t>
  </si>
  <si>
    <t>6 |3</t>
  </si>
  <si>
    <t>Denumire conferinta</t>
  </si>
  <si>
    <t>Denumire eveniment</t>
  </si>
  <si>
    <t>"Innovation, creativity, design, education"</t>
  </si>
  <si>
    <t>ICAR 2015</t>
  </si>
  <si>
    <t>5 |3</t>
  </si>
  <si>
    <t>pe susținere</t>
  </si>
  <si>
    <t>Place investigation as a method to improve the creativity of architecture students</t>
  </si>
  <si>
    <t>Archdesign '14</t>
  </si>
  <si>
    <t>Architecture as aesthetic experience, a neuropsychological approach</t>
  </si>
  <si>
    <t>ICAR 2012</t>
  </si>
  <si>
    <t>19-20.05.2012</t>
  </si>
  <si>
    <t>Compozitie/Strategie</t>
  </si>
  <si>
    <t>RomHotel</t>
  </si>
  <si>
    <t>15-18.11.2012</t>
  </si>
  <si>
    <t>Arhitectura si Neurostiintele</t>
  </si>
  <si>
    <t>Sesiunea de comunicări științifice UAUIM Argument 01 „(Re)generarea peisajului urban/arhitectural, intre repere, prioritati si limite”, UAUIM</t>
  </si>
  <si>
    <t>Arhitectura ca experienţă estetică – o abordare neuropsihologică</t>
  </si>
  <si>
    <t>Sesiunea de comunicări știițifice UAUIM „Dimensiunea formativă a spațiului construit” https://www.uauim.ro/evenimente/dimensiunea-formativa-a-spatiului-construit/</t>
  </si>
  <si>
    <t>”De la compoziție la strategie - viziuni sustenabile ale proiectului rezidențial contemporan”</t>
  </si>
  <si>
    <t>Sesiunea internațională de comunicări științifice - Argument 06 ”Ambient sustenabil” UAUIM</t>
  </si>
  <si>
    <t>Consumerism, consum, tehnologie – mutatii ale spatiului arhitectural contemporan</t>
  </si>
  <si>
    <t>Sesiunea de comunicări știițifice UAUIM “Arhitectura, Cultura, Globalizare”, https://www.uauim.ro/evenimente/arhitectura-cultura-globalizare/</t>
  </si>
  <si>
    <t>mai</t>
  </si>
  <si>
    <t>M. Ochinciuc, A. Panait, M. Dulămea, H. Zeki, M. Duțescu, E. Ivănescu, A. Moleavin</t>
  </si>
  <si>
    <t>„Arhitectura ca spatiu insusit / Experiment si ilustrare”</t>
  </si>
  <si>
    <t>martie</t>
  </si>
  <si>
    <t>A. D. Anton, M. Dulămea, I. Anton</t>
  </si>
  <si>
    <t>Virtual space and imateriality. VRtransFORM</t>
  </si>
  <si>
    <t>Sesiunea internațională de comunicări științifice - Argument 14/2023 - Experimenting architecture</t>
  </si>
  <si>
    <t>M. Dulămea, AM Vesa-Dobre</t>
  </si>
  <si>
    <t>Architectural experiment - gestures in the diploma projects. Romanian School of Architecture - the 1970s vs. the 2020s</t>
  </si>
  <si>
    <t>”Materiality and Context”</t>
  </si>
  <si>
    <t>The Urban Education Live Symposium</t>
  </si>
  <si>
    <t>5-6 oct</t>
  </si>
  <si>
    <t>”Reinventing the public sphere – Europolis”</t>
  </si>
  <si>
    <t>UliÈge. Școala celor doua școli</t>
  </si>
  <si>
    <t xml:space="preserve"> Context pedagogoc arhitectural actual - experiențe internaționale-</t>
  </si>
  <si>
    <t>18 martie</t>
  </si>
  <si>
    <t>Melania Dulamea, Vlad Nicolescu, AM Vesa-Dobre</t>
  </si>
  <si>
    <t>Building atmospheres – An educational experience in the second year architectural studio</t>
  </si>
  <si>
    <t>20 Architectural Experiences</t>
  </si>
  <si>
    <t>30-31 Octombrie</t>
  </si>
  <si>
    <t>Evolving Typologies - housing density. Architectural concepts inventory</t>
  </si>
  <si>
    <t>Sesiunea internațională de comunicări științifice - Argument 15/2023 - Concept și materialitate în arhitectură / Concept and materiality in architecture.</t>
  </si>
  <si>
    <t>25 mai</t>
  </si>
  <si>
    <t>Nr. proiect</t>
  </si>
  <si>
    <t>Denumire proiect</t>
  </si>
  <si>
    <t>Beneficiar</t>
  </si>
  <si>
    <t>Observații (autorizat, executat etc.)</t>
  </si>
  <si>
    <t>Calitatea (autor, coautor etc.)</t>
  </si>
  <si>
    <t>30 |20</t>
  </si>
  <si>
    <t>Ansamblu rezidențial – locuințe colective și spații comerciale, regim de înălțime S+P+10, S+P+7, Sos. Pipera-Tunari, jud. Ilfov</t>
  </si>
  <si>
    <t>S.C. Ferco Investments SA</t>
  </si>
  <si>
    <t>executat</t>
  </si>
  <si>
    <t>coautor</t>
  </si>
  <si>
    <t>Imobil birouri Neocity Business Center 3S+P+10E, șos. Pipera-Tunari, nr.1, Voluntari, jud. Ilfov</t>
  </si>
  <si>
    <t>S.C. Neocity Group SA</t>
  </si>
  <si>
    <t>autorizat</t>
  </si>
  <si>
    <t>Imobil birouri 3S+P+11E, Urbagasa Business Center, sos. Pipera – Tunari,  Voluntari, jud. Ilfov</t>
  </si>
  <si>
    <t>S.C. Urbagasa SA</t>
  </si>
  <si>
    <t>Recompartimentare interioară, piscină, spații tehnice și împrejmuire pentru imobile cu funcțiunea de locuințe colective, regim înălțime S+P+3E, str. Potcoavei, nr.5, Pipera – Voluntari, jud. Ilfov</t>
  </si>
  <si>
    <t>S.C. Furniture Design Distribution S.R.L.</t>
  </si>
  <si>
    <t>PUD Imobil birouri S+P+4E, Bucuresti, str. Viitorului 189, str. Radu de la Afumati 74</t>
  </si>
  <si>
    <t>S.C. Zare Real Estate &amp; Trade S.A</t>
  </si>
  <si>
    <t>Reabilitare și amenajare interioară locuință Ds+P+1+M str. Aviator Gheorghe Negel, nr.72, sect.6, BucureștI</t>
  </si>
  <si>
    <t>Anca Cercel</t>
  </si>
  <si>
    <t>Locuinta unifamiliala P+1, Snagov, 2008</t>
  </si>
  <si>
    <t>Familia Dumitrache</t>
  </si>
  <si>
    <t>Locuință unifamilială, regim înălțime P+1 București, sect.1, str. Drumul Regimentului nr. 36</t>
  </si>
  <si>
    <t>Călin Ilie</t>
  </si>
  <si>
    <t>Amenajare interioara locuință unifamilială, regim înălțime P+1 București, sect.1, str. Drumul Regimentului nr. 36</t>
  </si>
  <si>
    <t xml:space="preserve"> executat</t>
  </si>
  <si>
    <t>Locuință pentru două familii, regim înălțime S+P+1, București, sect.1, str. Drumul Regimentului nr. 36</t>
  </si>
  <si>
    <t>Cătălin Popa</t>
  </si>
  <si>
    <t>Locuință unifamilială P, str. Margaritarului nr. 29A, sat Ostratu, com. Corbeanca, Ilfov</t>
  </si>
  <si>
    <t>Comanica Dorel Aurel</t>
  </si>
  <si>
    <t>Locuință pe o fundație existentă, regim înălțime P+1+M, Fieni, Dâmbovița, 2013, autor – finalizat</t>
  </si>
  <si>
    <t xml:space="preserve">fam. Baicu </t>
  </si>
  <si>
    <t>autor</t>
  </si>
  <si>
    <t>Showroom Auto beneficiar Avia Motors, bd. Biruinței nr. 11, Pantelimon, Ilfov, 2005 – membru în colectivul de elaborare – finalizat</t>
  </si>
  <si>
    <t>S.C. Avia Motors SA</t>
  </si>
  <si>
    <t>membru în echipa</t>
  </si>
  <si>
    <t>7,5</t>
  </si>
  <si>
    <t>Hală industrială și birouri</t>
  </si>
  <si>
    <t>S.C. Lykos S.A.</t>
  </si>
  <si>
    <t>Restaurare imobil locuință unifamilială în zonă protejată, Tărgoviște, Str. Poet Alexandrescu 25</t>
  </si>
  <si>
    <t>privat</t>
  </si>
  <si>
    <t>Restaurare imobil în zonă protejată, Tărgoviște, str. Calea Câmpulung nr. 1</t>
  </si>
  <si>
    <t>Refuncționalizare catedra departamentului Bazele Proiectării în incinta UAUIM</t>
  </si>
  <si>
    <t>UAUM</t>
  </si>
  <si>
    <t>coordonator proiect, coautor</t>
  </si>
  <si>
    <t>Refuncționalizare biblioteca de reviste în incinta UAUIM</t>
  </si>
  <si>
    <t>Consolidare, mansardare, recompartimentare, amenajare incintă și refacere împrejmuire pentru imobilul cu regim de înălțime S+P+2E+Pod, rezultând un imobil cu destinație mixtă (birouri și apartamente) cu regimul de înălțime S+P+2E+Mansardă</t>
  </si>
  <si>
    <t>S.C. Spațiu Curb SRL</t>
  </si>
  <si>
    <t xml:space="preserve"> în curs de autorizare</t>
  </si>
  <si>
    <t>Observații (avizat / faza etc.)</t>
  </si>
  <si>
    <t>Ghid de arhitectură pentru încadrarea în specificul local din mediul rural, Zona Dâmbovița Subcardatică, proiect elaborat cu sprijinul Ordinului Arhitecților din România</t>
  </si>
  <si>
    <t>OAR</t>
  </si>
  <si>
    <t>membru în echipă</t>
  </si>
  <si>
    <t>30 |15 | 10</t>
  </si>
  <si>
    <t>Ghid de arhitectură pentru încadrarea în specificul local din mediul rural, Zona Subcardatică Buzău</t>
  </si>
  <si>
    <t>Nr. crt</t>
  </si>
  <si>
    <t>Punctaj obtinut</t>
  </si>
  <si>
    <t>20 |15</t>
  </si>
  <si>
    <t>Denumire proiect / studiu</t>
  </si>
  <si>
    <t>Proiect de cercetare “Implementarea strategiilor si politicilor uniunii europene in managementul si marketingul urban al unei municipalitati cu potential turistic ridicat. Studiu de caz privind gestiunea deseurilor si monitorizarea unor parametri de mediu”</t>
  </si>
  <si>
    <t>finalizat</t>
  </si>
  <si>
    <t>membru în echipa de cercetare</t>
  </si>
  <si>
    <t>2003-2005</t>
  </si>
  <si>
    <t>20 |15 | 10</t>
  </si>
  <si>
    <t>CNCSIS-440</t>
  </si>
  <si>
    <t>Bursă tip Bd, CNCS, “Arhitectură, societate – repere ale spațiului arhitectural contemporan”</t>
  </si>
  <si>
    <t>CNCS-Grant de cercetare tip Bd</t>
  </si>
  <si>
    <t>2006-2009</t>
  </si>
  <si>
    <t>Proiect de cercetare “'Entwicklung eines interactive event Getriggertenmultimediale Lehrfilms Uber die Architekturstile des 15 bis 18 Jahrhunderts (ALF) – Renastere, Baroc, Rococo in Italia, Germania, Romania”</t>
  </si>
  <si>
    <t>Fachhochschule, Regensburg</t>
  </si>
  <si>
    <t>UAUIM-FFCSU-2021-003</t>
  </si>
  <si>
    <t>Proiect cercetare FFCSU Dezvoltarea infrastructurii de cercetare-dezvoltare și inovare din cadrul UAUIM prin introducerea noilor media de Realitate Virtuală în expunerea rezultatelor inovative a cercetării prin proiect din Departamentele Bazele Proiectării de Arhitectură și Sinteza Proiectării de Arhitectură a UAUIM / VRtransFORM</t>
  </si>
  <si>
    <t>UAUIM</t>
  </si>
  <si>
    <t>director proiect</t>
  </si>
  <si>
    <t>CNFIS-FDI-2023-0340</t>
  </si>
  <si>
    <t>Proiect cercetare FDI Dezvoltarea infrastructurii de susținere a activităților didactice și de cercetare ale UAUIM, 
Acronim MINCU_HUBS</t>
  </si>
  <si>
    <t>CNFIS</t>
  </si>
  <si>
    <t>UAUIM-FFCSU-2023-002</t>
  </si>
  <si>
    <t xml:space="preserve">Proiect cercetare FFCSU Dezvoltarea infrastructurii de cercetare-dezvoltare și inovare din cadrul UAUIM prin introducerea noilor medii digitale în expunerea rezultatelor inovative ale cercetării prin proiect din Departamentele de Proiectare </t>
  </si>
  <si>
    <t>CNFIS-FDI-2023-F-0436</t>
  </si>
  <si>
    <t>Proiect cercetare FDI Promovarea raportării la tendințe, tehnologii și problematici de actualitate în învățământul de arhitectură și urbanism</t>
  </si>
  <si>
    <t>sef proiect componentă din cadrul cercetării</t>
  </si>
  <si>
    <t>UAUIM-FFCSU2023-007</t>
  </si>
  <si>
    <t>Proiect cercetare FFCSU Digitalizarea arhivei UAUIM - Proiecte de an și schițe de schiță (anii 50-70)</t>
  </si>
  <si>
    <t>CNFIS-FDI-2024-F-0032</t>
  </si>
  <si>
    <t>Promovarea sustenabilă a calității activității didactice centrate pe cercetare în învățământul de arhitectură și urbanism</t>
  </si>
  <si>
    <t>în curs</t>
  </si>
  <si>
    <t>membru în echipă, sef proiect componentă din cadrul cercetării</t>
  </si>
  <si>
    <t>Titlul Premiu/Nominalizare/ Selectionare</t>
  </si>
  <si>
    <t>Selectionare - Concurs Europan 6 Europe, Hrvatska, Sibenik</t>
  </si>
  <si>
    <t>50 |30 | 10</t>
  </si>
  <si>
    <t>pe premiu / nominalizare / selecționare</t>
  </si>
  <si>
    <t>30 |20 | 10</t>
  </si>
  <si>
    <t>pe premiu / nominalizări / selecționări</t>
  </si>
  <si>
    <r>
      <rPr>
        <sz val="11"/>
        <color rgb="FF000000"/>
        <rFont val="Calibri"/>
      </rPr>
      <t xml:space="preserve">Premiul </t>
    </r>
    <r>
      <rPr>
        <sz val="11"/>
        <color theme="1"/>
        <rFont val="Calibri"/>
      </rPr>
      <t>Anualei de arhitectura Bucuresti -</t>
    </r>
    <r>
      <rPr>
        <i/>
        <sz val="11"/>
        <color theme="1"/>
        <rFont val="Calibri"/>
      </rPr>
      <t>Sectiunea arhitectură de interior - Reabilitare și amenajare interioara locuinta Ds+P+1+M</t>
    </r>
    <r>
      <rPr>
        <sz val="11"/>
        <color theme="1"/>
        <rFont val="Calibri"/>
      </rPr>
      <t>,</t>
    </r>
    <r>
      <rPr>
        <i/>
        <sz val="11"/>
        <color theme="1"/>
        <rFont val="Calibri"/>
      </rPr>
      <t>București,str. General Negel Gheorghe 72</t>
    </r>
  </si>
  <si>
    <t>10 | 5</t>
  </si>
  <si>
    <t>pe premiu / pe nominalizare</t>
  </si>
  <si>
    <t>Instituția</t>
  </si>
  <si>
    <t>Program</t>
  </si>
  <si>
    <t>Perioada</t>
  </si>
  <si>
    <t>ULiÈge; Liege, Belgia</t>
  </si>
  <si>
    <t>Profesor invitat - FacultÉ d’architecture/ Licenta + Master</t>
  </si>
  <si>
    <t>12-21 Mai 2019</t>
  </si>
  <si>
    <t>5 | 5 | 10 | 20</t>
  </si>
  <si>
    <t>ETSAB, Barcelona, Spania</t>
  </si>
  <si>
    <t xml:space="preserve">Profesor invitat - Licenta </t>
  </si>
  <si>
    <t>30 Aprilie-6 Mai</t>
  </si>
  <si>
    <t>Universidade de Lisboa, Lisabona, Portugalia</t>
  </si>
  <si>
    <t>Profesor invitat - Faculdade de Arquitectura / Licenta</t>
  </si>
  <si>
    <t>8Mai - 12 Mai</t>
  </si>
  <si>
    <t>OTH Regensburg, Fakultät Architecktur, Regensburg, Germania</t>
  </si>
  <si>
    <t>Socrates Mobility Grant OTH Regensburg, Fakultät Architecktur – participare la sesiunea de diplome</t>
  </si>
  <si>
    <t>iunie 2003</t>
  </si>
  <si>
    <t>Denumire expoziție</t>
  </si>
  <si>
    <t>Calitate (autor, coautor, curator)</t>
  </si>
  <si>
    <t>Expoziție de fotografie ”Connections” în cadrul sesiunii stiintifice “Arhitectura Cultura Globalizare”, UAUIM - participare</t>
  </si>
  <si>
    <t xml:space="preserve"> autor </t>
  </si>
  <si>
    <t>pe expoziție</t>
  </si>
  <si>
    <t>Anuala de arhitectură București 2006  ”Reabilitare și amenajare interioara locuinta Ds+P+1+M” - participare</t>
  </si>
  <si>
    <t>5 | 3</t>
  </si>
  <si>
    <t>Bienala de arhitectură București 2006 ”Amenajare locuință” - participare</t>
  </si>
  <si>
    <t>3 | 1</t>
  </si>
  <si>
    <t>Anuala de arhitectura Bucuresti 2010, sectiunea Arhitectură , Casa Dumitrache - participare</t>
  </si>
  <si>
    <t xml:space="preserve">coautor </t>
  </si>
  <si>
    <t>Bienala de arhitectură București 2012, sectiunea Arhitectură, Locuinta unifamilială Snagov - participare</t>
  </si>
  <si>
    <t>Expoziție ROCAD – 120 years of architectural school în Romania, Academic Community – Contemporaries, 2012, expoziție colectivă - participare</t>
  </si>
  <si>
    <t xml:space="preserve">autor </t>
  </si>
  <si>
    <t>Expozitie internațională - Ideeas for the center of Bucharest, Stories of future houses, in cadrul Anualei de Arhitectura Bucuresti 2019</t>
  </si>
  <si>
    <t>Bienala de arhitectură 2023, secțiunea Efemer - Istorii suprapuse, Casa de piatră Udriște Năsturel</t>
  </si>
  <si>
    <t>Exterioritate și parcurs, Herăști, Atelier Melania Dulămea, în cadrul Noaptea Muzeelor 2023, UAUIM</t>
  </si>
  <si>
    <t>VRTransFORM, în cadrul Noaptea Muzeelor 2022, UAUIM</t>
  </si>
  <si>
    <t>„Exerciții de arhitectură – Câmpulung Muscel”, Primăria Câmpulung Muscel,  http://www.primariacampulung.ro/index2.php?continut=sub&amp;id=78, https://www.uauim.ro/anunturi/expo-campulung/- organizator</t>
  </si>
  <si>
    <t>„Fundația culturală Gellu Naum”, librăria Cărturești, str. Pictor Verona, mai 2010,http://www.uauim.ro/evenimente/expo_carturesti/- organizator</t>
  </si>
  <si>
    <t>„Pavilionul Romaniei Balcic”,librăria Cărturești, str. Pictor Verona, mai 2010,http://www.uauim.ro/evenimente/expo_carturesti/-organizaotr</t>
  </si>
  <si>
    <t>Expoziție proiecte de arhitectură, Ansamblul Monastic Hurezi: acţiuni de protejare durabilă, Mănăstirea Hurezi, https://www.uauim.ro/anunturi/expo-horezu/ -organizator</t>
  </si>
  <si>
    <t>”Ideeas for the center of Bucharest, Stories of future houses” expoziție în cadrul Anualei de Arhitectura Bucuresti 2019, organizator</t>
  </si>
  <si>
    <t>”UAUIM Housing Hub”, expoziție în cadrul Anualei de Arhitectură București 2020 -organizator</t>
  </si>
  <si>
    <t>”UAUIM Housing Hub”, expoziție în cadrul Anualei de Arhitectură București 2021, organizator</t>
  </si>
  <si>
    <r>
      <rPr>
        <sz val="11"/>
        <color rgb="FF000000"/>
        <rFont val="Calibri"/>
      </rPr>
      <t xml:space="preserve">Evolving Typologies. Housing Density, Atelier Melania Dulămea, </t>
    </r>
    <r>
      <rPr>
        <sz val="11"/>
        <color rgb="FF00000A"/>
        <rFont val="Calibri"/>
      </rPr>
      <t>Iunie 2022, Casa OAR, Bucharest - organizator</t>
    </r>
  </si>
  <si>
    <t>Exterioritate și parcurs. Discurs asupra sitului. Atelier Melania Dulămea, aprilie 2023, Casa de piatră Udriște Năsturel, Herăști - organizator</t>
  </si>
  <si>
    <t>Atelierele deschise UAUIM, noiembrie 2023, UAUIM, București, expoziție organizată în cadrul activităților extracurriculare pentru anul universitar 2023-2024, organizator</t>
  </si>
  <si>
    <t>Housing Hub UAUIM, martie 2021, UAUIM, București, expoziție organizată în cadrul activităților extracurriculare pentru anul universitar 2021-2022, organizator</t>
  </si>
  <si>
    <t>Expoziția "Centru de arhitectură", OAR București, co-organizator</t>
  </si>
  <si>
    <t>Expoziția FAST Timișoara, curator din partea UAUIM Departamentul Bazele Proiectării</t>
  </si>
  <si>
    <r>
      <rPr>
        <sz val="11"/>
        <color rgb="FF000000"/>
        <rFont val="Calibri"/>
      </rPr>
      <t>Expoziția Common Grounds</t>
    </r>
    <r>
      <rPr>
        <i/>
        <sz val="11"/>
        <color rgb="FF000000"/>
        <rFont val="Calibri"/>
      </rPr>
      <t xml:space="preserve">, </t>
    </r>
    <r>
      <rPr>
        <sz val="11"/>
        <color rgb="FF000000"/>
        <rFont val="Calibri"/>
      </rPr>
      <t>Atelier Melania Dulămea</t>
    </r>
    <r>
      <rPr>
        <i/>
        <sz val="11"/>
        <color rgb="FF000000"/>
        <rFont val="Calibri"/>
      </rPr>
      <t xml:space="preserve">, </t>
    </r>
    <r>
      <rPr>
        <sz val="11"/>
        <color rgb="FF000000"/>
        <rFont val="Calibri"/>
      </rPr>
      <t>eveniment în cadrul Romanian Design Week, Design Go</t>
    </r>
  </si>
  <si>
    <t>28 mai 2024</t>
  </si>
  <si>
    <t>Expoziția Common Grounds, Atelier Melania Dulămea, OAR Național</t>
  </si>
  <si>
    <t>Expoziția Interferențe. Locuire și comunitate în cartierul Rahova, Atelier Melania Dulămea, ARCUB Gabroveni</t>
  </si>
  <si>
    <t>Nominalizare comitete/ structuri de conducere, comisii de specialitate, jurii, academii</t>
  </si>
  <si>
    <t>Expert tehnic judiciar, Ministerul Justiției</t>
  </si>
  <si>
    <t>15 | 10</t>
  </si>
  <si>
    <t>Membru în juriu Concurs studentesc de arhitectura „Podul Școlii Ferdinand – un pod intre școala și comunitate” https://www.uauim.ro/evenimente/concurs-podul-ferdinand/</t>
  </si>
  <si>
    <t>Președinte al juriului concursului studențesc Prototip pentru comunitate organizat de asociația Zeppelin în parteneriat cu Holcim România, https://e-zeppelin.ro/prototip-comunitate/galerie-de-proiecte/</t>
  </si>
  <si>
    <t>Membru în juriul Anualei de Arhitectură București 2019, secțiunea cercetare prin arhitectură / carte de arhitectură</t>
  </si>
  <si>
    <t>iulie 2019</t>
  </si>
  <si>
    <t>Membru în juriul Bienalei de Arhitectură București 2021, secțiunea Locuințe individuale</t>
  </si>
  <si>
    <t>Membru în Consiliul teritorial OAR București</t>
  </si>
  <si>
    <t>2022-prezent</t>
  </si>
  <si>
    <t>Manifestare</t>
  </si>
  <si>
    <t>Coordonare proiect mobilități studențești “Leonardo da Vinci” "Design management integration as innovative process for architectural education", contract no. Ro/2004/PL 93069/S (Spania, Franța, Grecia, Germania)  (elaborare proiecte și management programe)</t>
  </si>
  <si>
    <t>2004-2006</t>
  </si>
  <si>
    <t>2002-2004</t>
  </si>
  <si>
    <t>Organizator concurs studentesc de proiecte „Podul Școlii Ferdinand – un pod intre școala și comunitate”</t>
  </si>
  <si>
    <t>Iulie – Septembrie 2016</t>
  </si>
  <si>
    <t>Coordonare workshop interdisciplinar "Spatii urbane, spatii recuperate", organizator Asociatia Pro Magna in parteneriat cu UAUIM si OAR Bucuresti http://scoaladearhitectura.ro</t>
  </si>
  <si>
    <t>15-24 Iulie 2015</t>
  </si>
  <si>
    <t>Organizare, elaborare tema si regulament concurs studentesc ”Prototip pentru comunitate” organizat de asociația Zeppelin în parteneriat cu Holcim România, https://e-zeppelin.ro/prototip-comunitate/galerie-de-proiecte/</t>
  </si>
  <si>
    <t>3 oct - 27 noiembrie 2017</t>
  </si>
  <si>
    <t>19 mai 2021</t>
  </si>
  <si>
    <t>7 aprilie 2021</t>
  </si>
  <si>
    <t>28 aprilie - 19 mai 2023</t>
  </si>
  <si>
    <t>Organizator webinar în cadrul proiectului Scholar Architect 2023, Didactic objectives in the architectural studio</t>
  </si>
  <si>
    <t>15 noi 2023</t>
  </si>
  <si>
    <t>Tip activitate</t>
  </si>
  <si>
    <t>Instituție</t>
  </si>
  <si>
    <t>Student îndrumat</t>
  </si>
  <si>
    <t>5| 5 | 7</t>
  </si>
  <si>
    <t>x n1 - nr. studenți care au susținut teza</t>
  </si>
  <si>
    <t>în ultimul an univ.</t>
  </si>
  <si>
    <t>parola este: cercetare</t>
  </si>
  <si>
    <t/>
  </si>
  <si>
    <t>conferențiar</t>
  </si>
  <si>
    <t>conferențiar universitar</t>
  </si>
  <si>
    <t>lector universitar</t>
  </si>
  <si>
    <t>asistent universitar</t>
  </si>
  <si>
    <t>preparator universitar</t>
  </si>
  <si>
    <t>URBANISM</t>
  </si>
  <si>
    <t>ARHITECTURA DE INTERIOR</t>
  </si>
  <si>
    <t>978-606-638-305-9</t>
  </si>
  <si>
    <t>Organizator conferință „Learning from the European City”, Jonathan Sergison, 19 mai 2021, https://www.youtube.com/watch?v=tX1cqLfKTYw</t>
  </si>
  <si>
    <t>Organizator masa rotundă „Despre oraș, locuire, arhitectură și alte pandemii”, 7 aprilie 2021, https://www.youtube.com/watch?v=nDqa3HFqrrE</t>
  </si>
  <si>
    <t>Organizator workshop ”Biblio_Hub UAUIM”, https://www.uauim.ro/evenimente/workshop-bibliohub/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</si>
</sst>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dd/mmm"/>
    <numFmt numFmtId="166" formatCode="dd/mm/yy"/>
    <numFmt numFmtId="167" formatCode="yyyy\-mm\-dd"/>
    <numFmt numFmtId="168" formatCode="mmm/yy"/>
    <numFmt numFmtId="169" formatCode="#,##0.00\ _l_e_i"/>
    <numFmt numFmtId="170" formatCode="#,##0.0"/>
  </numFmts>
  <fonts count="25">
    <font>
      <sz val="11"/>
      <color rgb="FF000000"/>
      <name val="Calibri"/>
      <scheme val="minor"/>
    </font>
    <font>
      <b/>
      <sz val="12"/>
      <color rgb="FF000000"/>
      <name val="Calibri"/>
    </font>
    <font>
      <sz val="12"/>
      <color rgb="FF000000"/>
      <name val="Calibri"/>
    </font>
    <font>
      <sz val="11"/>
      <name val="Calibri"/>
    </font>
    <font>
      <b/>
      <sz val="11"/>
      <color rgb="FF000000"/>
      <name val="Calibri"/>
    </font>
    <font>
      <sz val="10"/>
      <color rgb="FF000000"/>
      <name val="Calibri"/>
    </font>
    <font>
      <sz val="11"/>
      <color rgb="FF000000"/>
      <name val="Calibri"/>
    </font>
    <font>
      <sz val="11"/>
      <color theme="1"/>
      <name val="Calibri"/>
    </font>
    <font>
      <sz val="11"/>
      <color rgb="FF000000"/>
      <name val="Noto Sans Symbols"/>
    </font>
    <font>
      <sz val="10"/>
      <color theme="1"/>
      <name val="Arial Narrow"/>
    </font>
    <font>
      <sz val="11"/>
      <color rgb="FF00000A"/>
      <name val="Calibri"/>
    </font>
    <font>
      <sz val="10"/>
      <color rgb="FF00000A"/>
      <name val="Calibri"/>
    </font>
    <font>
      <sz val="10"/>
      <color rgb="FF1D2228"/>
      <name val="Arial"/>
    </font>
    <font>
      <sz val="10"/>
      <color rgb="FF000000"/>
      <name val="Arial"/>
    </font>
    <font>
      <sz val="10"/>
      <color rgb="FF00000A"/>
      <name val="Arial"/>
    </font>
    <font>
      <sz val="10"/>
      <color theme="1"/>
      <name val="Arial"/>
    </font>
    <font>
      <sz val="11"/>
      <color rgb="FFFF0000"/>
      <name val="Calibri"/>
    </font>
    <font>
      <sz val="11"/>
      <color rgb="FF444444"/>
      <name val="Calibri"/>
    </font>
    <font>
      <u/>
      <sz val="11"/>
      <color rgb="FF000000"/>
      <name val="Calibri"/>
    </font>
    <font>
      <i/>
      <sz val="11"/>
      <color rgb="FF000000"/>
      <name val="Calibri"/>
    </font>
    <font>
      <sz val="11"/>
      <color rgb="FF000000"/>
      <name val="Arial"/>
    </font>
    <font>
      <sz val="11"/>
      <color rgb="FF000000"/>
      <name val="Symbol"/>
    </font>
    <font>
      <i/>
      <sz val="11"/>
      <color theme="1"/>
      <name val="Calibri"/>
    </font>
    <font>
      <sz val="11"/>
      <color rgb="FF00000A"/>
      <name val="Calibri"/>
      <family val="2"/>
      <scheme val="major"/>
    </font>
    <font>
      <sz val="11"/>
      <color rgb="FF000000"/>
      <name val="Calibri"/>
      <family val="2"/>
    </font>
  </fonts>
  <fills count="10">
    <fill>
      <patternFill patternType="none"/>
    </fill>
    <fill>
      <patternFill patternType="gray125"/>
    </fill>
    <fill>
      <patternFill patternType="solid">
        <fgColor rgb="FFC3D69B"/>
        <bgColor rgb="FFC3D69B"/>
      </patternFill>
    </fill>
    <fill>
      <patternFill patternType="solid">
        <fgColor rgb="FF9BBB59"/>
        <bgColor rgb="FF9BBB59"/>
      </patternFill>
    </fill>
    <fill>
      <patternFill patternType="solid">
        <fgColor rgb="FF8EB4E3"/>
        <bgColor rgb="FF8EB4E3"/>
      </patternFill>
    </fill>
    <fill>
      <patternFill patternType="solid">
        <fgColor rgb="FFC0504D"/>
        <bgColor rgb="FFC0504D"/>
      </patternFill>
    </fill>
    <fill>
      <patternFill patternType="solid">
        <fgColor rgb="FFBFBFBF"/>
        <bgColor rgb="FFBFBFBF"/>
      </patternFill>
    </fill>
    <fill>
      <patternFill patternType="solid">
        <fgColor rgb="FFC8EBB7"/>
        <bgColor rgb="FFC8EBB7"/>
      </patternFill>
    </fill>
    <fill>
      <patternFill patternType="solid">
        <fgColor rgb="FFB9CDE5"/>
        <bgColor rgb="FFB9CDE5"/>
      </patternFill>
    </fill>
    <fill>
      <patternFill patternType="solid">
        <fgColor rgb="FFFFFFFF"/>
        <bgColor rgb="FFFFFFFF"/>
      </patternFill>
    </fill>
  </fills>
  <borders count="54">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double">
        <color rgb="FF000000"/>
      </top>
      <bottom style="double">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style="thin">
        <color rgb="FF000000"/>
      </top>
      <bottom style="medium">
        <color rgb="FF000000"/>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right/>
      <top/>
      <bottom/>
      <diagonal/>
    </border>
    <border>
      <left style="medium">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diagonal/>
    </border>
    <border>
      <left style="thin">
        <color rgb="FF000000"/>
      </left>
      <right style="medium">
        <color rgb="FF000000"/>
      </right>
      <top/>
      <bottom style="medium">
        <color rgb="FF000000"/>
      </bottom>
      <diagonal/>
    </border>
    <border>
      <left style="medium">
        <color rgb="FF000000"/>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rgb="FF000000"/>
      </right>
      <top style="thin">
        <color rgb="FF000000"/>
      </top>
      <bottom style="thin">
        <color indexed="64"/>
      </bottom>
      <diagonal/>
    </border>
    <border>
      <left/>
      <right style="thin">
        <color indexed="64"/>
      </right>
      <top style="medium">
        <color rgb="FF000000"/>
      </top>
      <bottom style="thin">
        <color indexed="64"/>
      </bottom>
      <diagonal/>
    </border>
  </borders>
  <cellStyleXfs count="1">
    <xf numFmtId="0" fontId="0" fillId="0" borderId="0"/>
  </cellStyleXfs>
  <cellXfs count="358">
    <xf numFmtId="0" fontId="0" fillId="0" borderId="0" xfId="0"/>
    <xf numFmtId="0" fontId="1" fillId="0" borderId="0" xfId="0" applyFont="1"/>
    <xf numFmtId="0" fontId="2" fillId="0" borderId="0" xfId="0" applyFont="1"/>
    <xf numFmtId="0" fontId="4" fillId="0" borderId="0" xfId="0" applyFont="1"/>
    <xf numFmtId="0" fontId="2" fillId="6" borderId="3" xfId="0" applyFont="1" applyFill="1" applyBorder="1" applyAlignment="1">
      <alignment horizontal="left" vertical="top"/>
    </xf>
    <xf numFmtId="0" fontId="2" fillId="0" borderId="3" xfId="0" applyFont="1" applyBorder="1" applyAlignment="1">
      <alignment horizontal="left" vertical="center" wrapText="1"/>
    </xf>
    <xf numFmtId="0" fontId="2" fillId="7" borderId="3" xfId="0" applyFont="1" applyFill="1" applyBorder="1" applyAlignment="1">
      <alignment horizontal="left" vertical="center"/>
    </xf>
    <xf numFmtId="0" fontId="2" fillId="6" borderId="3" xfId="0" applyFont="1" applyFill="1" applyBorder="1" applyAlignment="1">
      <alignment horizontal="left" vertical="center"/>
    </xf>
    <xf numFmtId="0" fontId="2" fillId="6" borderId="3" xfId="0" applyFont="1" applyFill="1" applyBorder="1" applyAlignment="1">
      <alignment vertical="center"/>
    </xf>
    <xf numFmtId="49" fontId="2" fillId="7" borderId="3" xfId="0" applyNumberFormat="1" applyFont="1" applyFill="1" applyBorder="1" applyAlignment="1">
      <alignment horizontal="left" vertical="center"/>
    </xf>
    <xf numFmtId="0" fontId="2" fillId="7" borderId="3" xfId="0" applyFont="1" applyFill="1" applyBorder="1" applyAlignment="1">
      <alignment vertical="center"/>
    </xf>
    <xf numFmtId="0" fontId="5" fillId="0" borderId="0" xfId="0" applyFont="1" applyAlignment="1">
      <alignment horizontal="left" vertical="center"/>
    </xf>
    <xf numFmtId="0" fontId="1" fillId="0" borderId="0" xfId="0" applyFont="1" applyAlignment="1">
      <alignment horizontal="center" vertical="center"/>
    </xf>
    <xf numFmtId="0" fontId="4" fillId="0" borderId="3" xfId="0" applyFont="1" applyBorder="1" applyAlignment="1">
      <alignment horizontal="center" vertical="top" wrapText="1"/>
    </xf>
    <xf numFmtId="0" fontId="6" fillId="0" borderId="5" xfId="0" applyFont="1" applyBorder="1" applyAlignment="1">
      <alignment horizontal="center" vertical="top" wrapText="1"/>
    </xf>
    <xf numFmtId="0" fontId="6" fillId="0" borderId="3" xfId="0" applyFont="1" applyBorder="1" applyAlignment="1">
      <alignment wrapText="1"/>
    </xf>
    <xf numFmtId="164" fontId="6" fillId="0" borderId="5" xfId="0" applyNumberFormat="1" applyFont="1" applyBorder="1" applyAlignment="1">
      <alignment horizontal="center" vertical="top"/>
    </xf>
    <xf numFmtId="0" fontId="6" fillId="0" borderId="3" xfId="0" applyFont="1" applyBorder="1" applyAlignment="1">
      <alignment horizontal="center" vertical="top" wrapText="1"/>
    </xf>
    <xf numFmtId="164" fontId="6" fillId="0" borderId="3" xfId="0" applyNumberFormat="1" applyFont="1" applyBorder="1" applyAlignment="1">
      <alignment horizontal="center" vertical="top"/>
    </xf>
    <xf numFmtId="0" fontId="7" fillId="0" borderId="3" xfId="0" applyFont="1" applyBorder="1" applyAlignment="1">
      <alignment wrapText="1"/>
    </xf>
    <xf numFmtId="0" fontId="6" fillId="0" borderId="3" xfId="0" applyFont="1" applyBorder="1" applyAlignment="1">
      <alignment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6" xfId="0" applyFont="1" applyBorder="1" applyAlignment="1">
      <alignment wrapText="1"/>
    </xf>
    <xf numFmtId="0" fontId="6" fillId="0" borderId="7" xfId="0" applyFont="1" applyBorder="1" applyAlignment="1">
      <alignment horizontal="center" vertical="top"/>
    </xf>
    <xf numFmtId="164" fontId="6" fillId="0" borderId="6" xfId="0" applyNumberFormat="1" applyFont="1" applyBorder="1" applyAlignment="1">
      <alignment horizontal="center" vertical="top"/>
    </xf>
    <xf numFmtId="0" fontId="6" fillId="0" borderId="5" xfId="0" applyFont="1" applyBorder="1" applyAlignment="1">
      <alignment wrapText="1"/>
    </xf>
    <xf numFmtId="0" fontId="6" fillId="0" borderId="5" xfId="0" applyFont="1" applyBorder="1" applyAlignment="1">
      <alignment vertical="top" wrapText="1"/>
    </xf>
    <xf numFmtId="0" fontId="6" fillId="0" borderId="8" xfId="0" applyFont="1" applyBorder="1" applyAlignment="1">
      <alignment horizontal="center" vertical="top" wrapText="1"/>
    </xf>
    <xf numFmtId="0" fontId="6" fillId="0" borderId="6" xfId="0" applyFont="1" applyBorder="1" applyAlignment="1">
      <alignment vertical="top" wrapText="1"/>
    </xf>
    <xf numFmtId="0" fontId="4" fillId="0" borderId="9" xfId="0" applyFont="1" applyBorder="1" applyAlignment="1">
      <alignment horizontal="center"/>
    </xf>
    <xf numFmtId="0" fontId="6" fillId="0" borderId="3" xfId="0" applyFont="1" applyBorder="1" applyAlignment="1">
      <alignment horizontal="center"/>
    </xf>
    <xf numFmtId="0" fontId="6" fillId="0" borderId="3" xfId="0" applyFont="1" applyBorder="1"/>
    <xf numFmtId="164" fontId="6" fillId="0" borderId="3" xfId="0" applyNumberFormat="1" applyFont="1" applyBorder="1" applyAlignment="1">
      <alignment horizontal="center"/>
    </xf>
    <xf numFmtId="0" fontId="6" fillId="0" borderId="6" xfId="0" applyFont="1" applyBorder="1" applyAlignment="1">
      <alignment horizontal="center"/>
    </xf>
    <xf numFmtId="0" fontId="6" fillId="0" borderId="6" xfId="0" applyFont="1" applyBorder="1"/>
    <xf numFmtId="164" fontId="6" fillId="0" borderId="6" xfId="0" applyNumberFormat="1" applyFont="1" applyBorder="1" applyAlignment="1">
      <alignment horizontal="center"/>
    </xf>
    <xf numFmtId="0" fontId="6" fillId="0" borderId="10" xfId="0" applyFont="1" applyBorder="1" applyAlignment="1">
      <alignment horizontal="center"/>
    </xf>
    <xf numFmtId="0" fontId="6" fillId="0" borderId="10" xfId="0" applyFont="1" applyBorder="1"/>
    <xf numFmtId="164" fontId="4" fillId="0" borderId="10" xfId="0" applyNumberFormat="1" applyFont="1" applyBorder="1" applyAlignment="1">
      <alignment horizontal="center"/>
    </xf>
    <xf numFmtId="0" fontId="6" fillId="0" borderId="0" xfId="0" applyFont="1" applyAlignment="1">
      <alignment horizontal="center"/>
    </xf>
    <xf numFmtId="0" fontId="7" fillId="0" borderId="0" xfId="0" applyFont="1"/>
    <xf numFmtId="49" fontId="6" fillId="0" borderId="0" xfId="0" applyNumberFormat="1" applyFont="1"/>
    <xf numFmtId="0" fontId="4" fillId="0" borderId="3" xfId="0" applyFont="1" applyBorder="1" applyAlignment="1">
      <alignment horizontal="center" wrapText="1"/>
    </xf>
    <xf numFmtId="0" fontId="4" fillId="0" borderId="3" xfId="0" applyFont="1" applyBorder="1" applyAlignment="1">
      <alignment wrapText="1"/>
    </xf>
    <xf numFmtId="0" fontId="6" fillId="0" borderId="0" xfId="0" applyFont="1" applyAlignment="1">
      <alignment wrapText="1"/>
    </xf>
    <xf numFmtId="0" fontId="6" fillId="0" borderId="3" xfId="0" applyFont="1" applyBorder="1" applyAlignment="1">
      <alignment horizontal="center" vertical="top"/>
    </xf>
    <xf numFmtId="0" fontId="6" fillId="0" borderId="0" xfId="0" applyFont="1" applyAlignment="1">
      <alignment horizontal="left" wrapText="1"/>
    </xf>
    <xf numFmtId="0" fontId="4" fillId="0" borderId="3" xfId="0" applyFont="1" applyBorder="1" applyAlignment="1">
      <alignment horizontal="center"/>
    </xf>
    <xf numFmtId="0" fontId="4" fillId="0" borderId="3" xfId="0" applyFont="1" applyBorder="1"/>
    <xf numFmtId="0" fontId="6" fillId="0" borderId="0" xfId="0" applyFont="1" applyAlignment="1">
      <alignment vertical="center"/>
    </xf>
    <xf numFmtId="0" fontId="2" fillId="0" borderId="0" xfId="0" applyFont="1" applyAlignment="1">
      <alignment horizontal="center" vertical="center"/>
    </xf>
    <xf numFmtId="1" fontId="2" fillId="0" borderId="0" xfId="0" applyNumberFormat="1" applyFont="1" applyAlignment="1">
      <alignment horizontal="center" vertical="center"/>
    </xf>
    <xf numFmtId="0" fontId="6" fillId="0" borderId="0" xfId="0" applyFont="1" applyAlignment="1">
      <alignment horizontal="left" vertical="center"/>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1"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horizontal="center" vertical="center" wrapText="1"/>
    </xf>
    <xf numFmtId="0" fontId="6" fillId="8" borderId="3" xfId="0" applyFont="1" applyFill="1" applyBorder="1" applyAlignment="1">
      <alignment horizontal="center"/>
    </xf>
    <xf numFmtId="0" fontId="6" fillId="0" borderId="14" xfId="0" applyFont="1" applyBorder="1" applyAlignment="1">
      <alignment horizontal="center" vertical="center" wrapText="1"/>
    </xf>
    <xf numFmtId="49" fontId="6" fillId="0" borderId="15" xfId="0" applyNumberFormat="1" applyFont="1" applyBorder="1" applyAlignment="1">
      <alignment horizontal="left" vertical="center" wrapText="1"/>
    </xf>
    <xf numFmtId="49" fontId="6" fillId="0" borderId="15" xfId="0"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2" fontId="2" fillId="0" borderId="0" xfId="0" applyNumberFormat="1" applyFont="1" applyAlignment="1">
      <alignment horizontal="center" vertical="center" wrapText="1"/>
    </xf>
    <xf numFmtId="0" fontId="6" fillId="8" borderId="17" xfId="0" applyFont="1" applyFill="1" applyBorder="1" applyAlignment="1">
      <alignment horizontal="center"/>
    </xf>
    <xf numFmtId="0" fontId="6" fillId="0" borderId="18" xfId="0" applyFont="1" applyBorder="1" applyAlignment="1">
      <alignment horizontal="center" vertical="center" wrapText="1"/>
    </xf>
    <xf numFmtId="49" fontId="6" fillId="0" borderId="5" xfId="0" applyNumberFormat="1"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wrapText="1"/>
    </xf>
    <xf numFmtId="1" fontId="6" fillId="0" borderId="3" xfId="0" applyNumberFormat="1" applyFont="1" applyBorder="1" applyAlignment="1">
      <alignment horizontal="center" vertical="center" wrapText="1"/>
    </xf>
    <xf numFmtId="1" fontId="6" fillId="0" borderId="5" xfId="0" applyNumberFormat="1" applyFont="1" applyBorder="1" applyAlignment="1">
      <alignment horizontal="center" vertical="center" wrapText="1"/>
    </xf>
    <xf numFmtId="2" fontId="6" fillId="0" borderId="19" xfId="0" applyNumberFormat="1"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left" vertical="center" wrapText="1"/>
    </xf>
    <xf numFmtId="0" fontId="6" fillId="0" borderId="21" xfId="0" applyFont="1" applyBorder="1" applyAlignment="1">
      <alignment horizontal="center" vertical="center" wrapText="1"/>
    </xf>
    <xf numFmtId="1" fontId="6" fillId="0" borderId="21" xfId="0" applyNumberFormat="1" applyFont="1" applyBorder="1" applyAlignment="1">
      <alignment horizontal="center" vertical="center" wrapText="1"/>
    </xf>
    <xf numFmtId="1" fontId="6" fillId="0" borderId="22" xfId="0" applyNumberFormat="1" applyFont="1" applyBorder="1" applyAlignment="1">
      <alignment horizontal="center" vertical="center" wrapText="1"/>
    </xf>
    <xf numFmtId="2" fontId="6" fillId="0" borderId="23" xfId="0" applyNumberFormat="1" applyFont="1" applyBorder="1" applyAlignment="1">
      <alignment horizontal="center" vertical="center" wrapText="1"/>
    </xf>
    <xf numFmtId="0" fontId="6" fillId="0" borderId="24" xfId="0" applyFont="1" applyBorder="1"/>
    <xf numFmtId="0" fontId="6" fillId="0" borderId="0" xfId="0" applyFont="1"/>
    <xf numFmtId="0" fontId="4" fillId="0" borderId="25" xfId="0" applyFont="1" applyBorder="1"/>
    <xf numFmtId="164" fontId="4" fillId="0" borderId="26" xfId="0" applyNumberFormat="1" applyFont="1" applyBorder="1" applyAlignment="1">
      <alignment horizontal="center"/>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1" fontId="7" fillId="0" borderId="28" xfId="0" applyNumberFormat="1" applyFont="1" applyBorder="1" applyAlignment="1">
      <alignment horizontal="center" vertical="center" wrapText="1"/>
    </xf>
    <xf numFmtId="0" fontId="7" fillId="0" borderId="29" xfId="0" applyFont="1" applyBorder="1" applyAlignment="1">
      <alignment horizontal="center" vertical="center" wrapText="1"/>
    </xf>
    <xf numFmtId="49" fontId="6"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5" xfId="0" applyNumberFormat="1" applyFont="1" applyBorder="1" applyAlignment="1">
      <alignment vertical="center" wrapText="1"/>
    </xf>
    <xf numFmtId="0" fontId="9" fillId="0" borderId="5" xfId="0" applyFont="1" applyBorder="1" applyAlignment="1">
      <alignment horizontal="center"/>
    </xf>
    <xf numFmtId="2" fontId="6" fillId="0" borderId="30" xfId="0" applyNumberFormat="1" applyFont="1" applyBorder="1" applyAlignment="1">
      <alignment horizontal="center" vertical="center"/>
    </xf>
    <xf numFmtId="2" fontId="1" fillId="0" borderId="0" xfId="0" applyNumberFormat="1" applyFont="1" applyAlignment="1">
      <alignment horizontal="center" vertical="center" wrapText="1"/>
    </xf>
    <xf numFmtId="0" fontId="6" fillId="0" borderId="31" xfId="0"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9" borderId="0" xfId="0" applyFont="1" applyFill="1"/>
    <xf numFmtId="2" fontId="6" fillId="0" borderId="19" xfId="0" applyNumberFormat="1" applyFont="1" applyBorder="1" applyAlignment="1">
      <alignment horizontal="center" vertical="center"/>
    </xf>
    <xf numFmtId="0" fontId="10" fillId="0" borderId="0" xfId="0" applyFont="1" applyAlignment="1">
      <alignment wrapText="1"/>
    </xf>
    <xf numFmtId="0" fontId="7" fillId="0" borderId="3" xfId="0" applyFont="1" applyBorder="1" applyAlignment="1">
      <alignment horizontal="left" vertical="center" wrapText="1"/>
    </xf>
    <xf numFmtId="165" fontId="7" fillId="0" borderId="3" xfId="0" applyNumberFormat="1" applyFont="1" applyBorder="1" applyAlignment="1">
      <alignment horizontal="center" wrapText="1"/>
    </xf>
    <xf numFmtId="0" fontId="10" fillId="0" borderId="3" xfId="0" applyFont="1" applyBorder="1" applyAlignment="1">
      <alignment horizontal="left" vertical="center" wrapText="1"/>
    </xf>
    <xf numFmtId="0" fontId="7"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3" xfId="0" applyFont="1" applyBorder="1" applyAlignment="1">
      <alignment horizontal="center" vertical="center"/>
    </xf>
    <xf numFmtId="49" fontId="6" fillId="0" borderId="21" xfId="0" applyNumberFormat="1" applyFont="1" applyBorder="1" applyAlignment="1">
      <alignment horizontal="center" vertical="center" wrapText="1"/>
    </xf>
    <xf numFmtId="2" fontId="6" fillId="0" borderId="23" xfId="0" applyNumberFormat="1" applyFont="1" applyBorder="1" applyAlignment="1">
      <alignment horizontal="center" vertical="center"/>
    </xf>
    <xf numFmtId="2" fontId="6" fillId="0" borderId="24" xfId="0" applyNumberFormat="1" applyFont="1" applyBorder="1" applyAlignment="1">
      <alignment horizontal="center" vertical="center" wrapText="1"/>
    </xf>
    <xf numFmtId="0" fontId="10" fillId="0" borderId="3" xfId="0" applyFont="1" applyBorder="1" applyAlignment="1">
      <alignment vertical="top" wrapText="1"/>
    </xf>
    <xf numFmtId="0" fontId="11" fillId="0" borderId="3" xfId="0" applyFont="1" applyBorder="1" applyAlignment="1">
      <alignment vertical="top" wrapText="1"/>
    </xf>
    <xf numFmtId="0" fontId="10" fillId="0" borderId="3" xfId="0" applyFont="1" applyBorder="1" applyAlignment="1">
      <alignment vertical="top"/>
    </xf>
    <xf numFmtId="1" fontId="6" fillId="0" borderId="3" xfId="0" applyNumberFormat="1" applyFont="1" applyBorder="1" applyAlignment="1">
      <alignment horizontal="center" vertical="top" wrapText="1"/>
    </xf>
    <xf numFmtId="2" fontId="6" fillId="0" borderId="3" xfId="0" applyNumberFormat="1" applyFont="1" applyBorder="1" applyAlignment="1">
      <alignment horizontal="center" vertical="center" wrapText="1"/>
    </xf>
    <xf numFmtId="0" fontId="6" fillId="0" borderId="5" xfId="0" applyFont="1" applyBorder="1" applyAlignment="1">
      <alignment horizontal="left" vertical="center" wrapText="1"/>
    </xf>
    <xf numFmtId="0" fontId="12" fillId="9" borderId="32" xfId="0" applyFont="1" applyFill="1" applyBorder="1" applyAlignment="1">
      <alignment horizontal="left"/>
    </xf>
    <xf numFmtId="49" fontId="6" fillId="0" borderId="18"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wrapText="1"/>
    </xf>
    <xf numFmtId="0" fontId="13" fillId="0" borderId="0" xfId="0" applyFont="1" applyAlignment="1">
      <alignment horizontal="center" vertical="center" wrapText="1"/>
    </xf>
    <xf numFmtId="2" fontId="7" fillId="0" borderId="30" xfId="0" applyNumberFormat="1" applyFont="1" applyBorder="1" applyAlignment="1">
      <alignment horizontal="center" vertical="center" wrapText="1"/>
    </xf>
    <xf numFmtId="2" fontId="7" fillId="0" borderId="19" xfId="0" applyNumberFormat="1" applyFont="1" applyBorder="1" applyAlignment="1">
      <alignment horizontal="center" vertical="center" wrapText="1"/>
    </xf>
    <xf numFmtId="0" fontId="6" fillId="0" borderId="0" xfId="0" applyFont="1" applyAlignment="1">
      <alignment horizontal="center" vertical="center" wrapText="1"/>
    </xf>
    <xf numFmtId="49" fontId="6" fillId="0" borderId="20" xfId="0" applyNumberFormat="1" applyFont="1" applyBorder="1" applyAlignment="1">
      <alignment horizontal="center" vertical="center" wrapText="1"/>
    </xf>
    <xf numFmtId="0" fontId="4" fillId="0" borderId="0" xfId="0" applyFont="1" applyAlignment="1">
      <alignment horizontal="center"/>
    </xf>
    <xf numFmtId="49" fontId="6" fillId="0" borderId="3" xfId="0" applyNumberFormat="1" applyFont="1" applyBorder="1" applyAlignment="1">
      <alignment horizontal="left" vertical="center" wrapText="1"/>
    </xf>
    <xf numFmtId="49" fontId="10" fillId="0" borderId="3" xfId="0" applyNumberFormat="1" applyFont="1" applyBorder="1" applyAlignment="1">
      <alignment horizontal="left" vertical="center" wrapText="1"/>
    </xf>
    <xf numFmtId="0" fontId="13" fillId="0" borderId="3" xfId="0" applyFont="1" applyBorder="1" applyAlignment="1">
      <alignment horizontal="left" vertical="center" wrapText="1"/>
    </xf>
    <xf numFmtId="0" fontId="7" fillId="9" borderId="3" xfId="0" applyFont="1" applyFill="1" applyBorder="1" applyAlignment="1">
      <alignment horizontal="left"/>
    </xf>
    <xf numFmtId="0" fontId="7" fillId="9" borderId="3" xfId="0" applyFont="1" applyFill="1" applyBorder="1" applyAlignment="1">
      <alignment horizontal="left" wrapText="1"/>
    </xf>
    <xf numFmtId="1" fontId="7" fillId="0" borderId="3" xfId="0" applyNumberFormat="1" applyFont="1" applyBorder="1" applyAlignment="1">
      <alignment horizontal="center" vertical="center" wrapText="1"/>
    </xf>
    <xf numFmtId="1" fontId="7" fillId="9" borderId="3" xfId="0" applyNumberFormat="1" applyFont="1" applyFill="1" applyBorder="1" applyAlignment="1">
      <alignment horizontal="left" wrapText="1"/>
    </xf>
    <xf numFmtId="2" fontId="7" fillId="0" borderId="3" xfId="0" applyNumberFormat="1" applyFont="1" applyBorder="1" applyAlignment="1">
      <alignment horizontal="center" vertical="center"/>
    </xf>
    <xf numFmtId="0" fontId="6" fillId="0" borderId="24" xfId="0" applyFont="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1" fontId="6" fillId="0" borderId="28" xfId="0" applyNumberFormat="1" applyFont="1" applyBorder="1" applyAlignment="1">
      <alignment horizontal="center" vertical="center" wrapText="1"/>
    </xf>
    <xf numFmtId="0" fontId="6" fillId="0" borderId="2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left" vertical="center" wrapText="1"/>
    </xf>
    <xf numFmtId="0" fontId="15" fillId="0" borderId="15" xfId="0" applyFont="1" applyBorder="1" applyAlignment="1">
      <alignment horizontal="left" vertical="center"/>
    </xf>
    <xf numFmtId="0" fontId="15" fillId="0" borderId="15" xfId="0" applyFont="1" applyBorder="1" applyAlignment="1">
      <alignment horizontal="left" vertical="center" wrapText="1"/>
    </xf>
    <xf numFmtId="0" fontId="7" fillId="0" borderId="15" xfId="0" applyFont="1" applyBorder="1" applyAlignment="1">
      <alignment horizontal="center" vertical="center" wrapText="1"/>
    </xf>
    <xf numFmtId="1" fontId="7" fillId="0" borderId="15" xfId="0" applyNumberFormat="1" applyFont="1" applyBorder="1" applyAlignment="1">
      <alignment horizontal="center" vertical="center" wrapText="1"/>
    </xf>
    <xf numFmtId="0" fontId="7" fillId="0" borderId="31" xfId="0" applyFont="1" applyBorder="1" applyAlignment="1">
      <alignment horizontal="center" vertical="center" wrapText="1"/>
    </xf>
    <xf numFmtId="0" fontId="15" fillId="0" borderId="3" xfId="0" applyFont="1" applyBorder="1" applyAlignment="1">
      <alignment horizontal="left" vertical="center"/>
    </xf>
    <xf numFmtId="0" fontId="15" fillId="0" borderId="3" xfId="0" applyFont="1" applyBorder="1" applyAlignment="1">
      <alignment horizontal="left" vertical="center" wrapText="1"/>
    </xf>
    <xf numFmtId="49" fontId="6" fillId="0" borderId="31" xfId="0" applyNumberFormat="1" applyFont="1" applyBorder="1" applyAlignment="1">
      <alignment horizontal="center" vertical="center" wrapText="1"/>
    </xf>
    <xf numFmtId="0" fontId="14" fillId="0" borderId="3" xfId="0" applyFont="1" applyBorder="1"/>
    <xf numFmtId="0" fontId="13" fillId="0" borderId="3" xfId="0" applyFont="1" applyBorder="1" applyAlignment="1">
      <alignment horizontal="left" vertical="center"/>
    </xf>
    <xf numFmtId="0" fontId="14" fillId="0" borderId="0" xfId="0" applyFont="1" applyAlignment="1">
      <alignment wrapText="1"/>
    </xf>
    <xf numFmtId="0" fontId="6" fillId="0" borderId="21" xfId="0" applyFont="1" applyBorder="1"/>
    <xf numFmtId="0" fontId="6" fillId="0" borderId="21" xfId="0" applyFont="1" applyBorder="1" applyAlignment="1">
      <alignment horizontal="center"/>
    </xf>
    <xf numFmtId="2" fontId="6" fillId="0" borderId="23" xfId="0" applyNumberFormat="1" applyFont="1" applyBorder="1" applyAlignment="1">
      <alignment horizontal="center"/>
    </xf>
    <xf numFmtId="0" fontId="2" fillId="0" borderId="24" xfId="0" applyFont="1" applyBorder="1" applyAlignment="1">
      <alignment horizontal="center" vertical="center" wrapText="1"/>
    </xf>
    <xf numFmtId="1" fontId="6" fillId="0" borderId="14" xfId="0" applyNumberFormat="1" applyFont="1" applyBorder="1" applyAlignment="1">
      <alignment horizontal="center" vertical="center" wrapText="1"/>
    </xf>
    <xf numFmtId="2" fontId="6" fillId="0" borderId="16" xfId="0" applyNumberFormat="1" applyFont="1" applyBorder="1" applyAlignment="1">
      <alignment horizontal="center" vertical="center" wrapText="1"/>
    </xf>
    <xf numFmtId="1" fontId="6" fillId="0" borderId="18" xfId="0" applyNumberFormat="1" applyFont="1" applyBorder="1" applyAlignment="1">
      <alignment horizontal="center" vertical="center" wrapText="1"/>
    </xf>
    <xf numFmtId="1" fontId="6" fillId="0" borderId="33" xfId="0" applyNumberFormat="1" applyFont="1" applyBorder="1" applyAlignment="1">
      <alignment horizontal="center" vertical="center" wrapText="1"/>
    </xf>
    <xf numFmtId="0" fontId="1" fillId="0" borderId="0" xfId="0" applyFont="1" applyAlignment="1">
      <alignment horizontal="center"/>
    </xf>
    <xf numFmtId="0" fontId="6" fillId="0" borderId="34" xfId="0" applyFont="1" applyBorder="1" applyAlignment="1">
      <alignment horizontal="center" vertical="center" wrapText="1"/>
    </xf>
    <xf numFmtId="1" fontId="6" fillId="0" borderId="35" xfId="0" applyNumberFormat="1" applyFont="1" applyBorder="1" applyAlignment="1">
      <alignment horizontal="center" vertical="center" wrapText="1"/>
    </xf>
    <xf numFmtId="0" fontId="2" fillId="0" borderId="0" xfId="0" applyFont="1" applyAlignment="1">
      <alignment horizontal="center"/>
    </xf>
    <xf numFmtId="49" fontId="6" fillId="0" borderId="33" xfId="0" applyNumberFormat="1" applyFont="1" applyBorder="1" applyAlignment="1">
      <alignment horizontal="center" vertical="center" wrapText="1"/>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0" xfId="0" applyFont="1" applyAlignment="1">
      <alignment horizontal="center" vertical="center"/>
    </xf>
    <xf numFmtId="2" fontId="4" fillId="0" borderId="0" xfId="0" applyNumberFormat="1" applyFont="1" applyAlignment="1">
      <alignment horizontal="center" vertical="center"/>
    </xf>
    <xf numFmtId="0" fontId="1" fillId="0" borderId="0" xfId="0" applyFont="1" applyAlignment="1">
      <alignment vertical="center" wrapText="1"/>
    </xf>
    <xf numFmtId="49" fontId="16" fillId="0" borderId="31" xfId="0" applyNumberFormat="1" applyFont="1" applyBorder="1" applyAlignment="1">
      <alignment horizontal="center" vertical="center" wrapText="1"/>
    </xf>
    <xf numFmtId="49" fontId="16" fillId="0" borderId="3" xfId="0" applyNumberFormat="1" applyFont="1" applyBorder="1" applyAlignment="1">
      <alignment horizontal="left" vertical="center" wrapText="1"/>
    </xf>
    <xf numFmtId="0" fontId="16" fillId="0" borderId="3" xfId="0" applyFont="1" applyBorder="1" applyAlignment="1">
      <alignment horizontal="left" vertical="center" wrapText="1"/>
    </xf>
    <xf numFmtId="0" fontId="16" fillId="0" borderId="3" xfId="0" applyFont="1" applyBorder="1" applyAlignment="1">
      <alignment horizontal="center" vertical="center"/>
    </xf>
    <xf numFmtId="1" fontId="16" fillId="0" borderId="3" xfId="0" applyNumberFormat="1" applyFont="1" applyBorder="1" applyAlignment="1">
      <alignment horizontal="center" vertical="center" wrapText="1"/>
    </xf>
    <xf numFmtId="2" fontId="16" fillId="0" borderId="19" xfId="0" applyNumberFormat="1" applyFont="1" applyBorder="1" applyAlignment="1">
      <alignment horizontal="center" vertical="center" wrapText="1"/>
    </xf>
    <xf numFmtId="0" fontId="7" fillId="0" borderId="3" xfId="0" applyFont="1" applyBorder="1"/>
    <xf numFmtId="0" fontId="6" fillId="0" borderId="19" xfId="0" applyFont="1" applyBorder="1"/>
    <xf numFmtId="0" fontId="6" fillId="0" borderId="23" xfId="0" applyFont="1" applyBorder="1"/>
    <xf numFmtId="49" fontId="7" fillId="0" borderId="15" xfId="0" applyNumberFormat="1" applyFont="1" applyBorder="1" applyAlignment="1">
      <alignment horizontal="center" vertical="center" wrapText="1"/>
    </xf>
    <xf numFmtId="0" fontId="7" fillId="0" borderId="15" xfId="0" applyFont="1" applyBorder="1" applyAlignment="1">
      <alignment horizontal="center" vertical="center"/>
    </xf>
    <xf numFmtId="49" fontId="2" fillId="0" borderId="0" xfId="0" applyNumberFormat="1" applyFont="1" applyAlignment="1">
      <alignment horizontal="center" vertical="center" wrapText="1"/>
    </xf>
    <xf numFmtId="49" fontId="7" fillId="0" borderId="3" xfId="0" applyNumberFormat="1" applyFont="1" applyBorder="1" applyAlignment="1">
      <alignment horizontal="center" vertical="center" wrapText="1"/>
    </xf>
    <xf numFmtId="0" fontId="7" fillId="0" borderId="3" xfId="0" applyFont="1" applyBorder="1" applyAlignment="1">
      <alignment horizontal="center" vertical="center"/>
    </xf>
    <xf numFmtId="164" fontId="4" fillId="0" borderId="26" xfId="0" applyNumberFormat="1" applyFont="1" applyBorder="1" applyAlignment="1">
      <alignment horizontal="center" vertical="center"/>
    </xf>
    <xf numFmtId="0" fontId="1" fillId="0" borderId="0" xfId="0" applyFont="1" applyAlignment="1">
      <alignment vertical="center"/>
    </xf>
    <xf numFmtId="0" fontId="2" fillId="0" borderId="27" xfId="0" applyFont="1" applyBorder="1" applyAlignment="1">
      <alignment horizontal="center" vertical="center" wrapText="1"/>
    </xf>
    <xf numFmtId="0" fontId="2" fillId="0" borderId="28" xfId="0" applyFont="1" applyBorder="1" applyAlignment="1">
      <alignment horizontal="center" vertical="center"/>
    </xf>
    <xf numFmtId="0" fontId="2" fillId="0" borderId="28" xfId="0" applyFont="1" applyBorder="1" applyAlignment="1">
      <alignment horizontal="center" vertical="center" wrapText="1"/>
    </xf>
    <xf numFmtId="0" fontId="2" fillId="0" borderId="18" xfId="0" applyFont="1" applyBorder="1" applyAlignment="1">
      <alignment horizontal="center" vertical="center"/>
    </xf>
    <xf numFmtId="0" fontId="2" fillId="0" borderId="5" xfId="0" applyFont="1" applyBorder="1" applyAlignment="1">
      <alignment horizontal="center" vertical="center" wrapText="1"/>
    </xf>
    <xf numFmtId="0" fontId="10" fillId="0" borderId="5" xfId="0" applyFont="1" applyBorder="1" applyAlignment="1">
      <alignment horizontal="center" wrapText="1"/>
    </xf>
    <xf numFmtId="0" fontId="2" fillId="0" borderId="5" xfId="0" applyFont="1" applyBorder="1" applyAlignment="1">
      <alignment horizontal="center" vertical="center"/>
    </xf>
    <xf numFmtId="166" fontId="2" fillId="0" borderId="5" xfId="0" applyNumberFormat="1" applyFont="1" applyBorder="1" applyAlignment="1">
      <alignment horizontal="center" vertical="center"/>
    </xf>
    <xf numFmtId="2" fontId="2" fillId="0" borderId="30" xfId="0" applyNumberFormat="1" applyFont="1" applyBorder="1" applyAlignment="1">
      <alignment horizontal="center" vertical="center"/>
    </xf>
    <xf numFmtId="0" fontId="2" fillId="0" borderId="31" xfId="0" applyFont="1" applyBorder="1" applyAlignment="1">
      <alignment horizontal="center" vertic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166" fontId="2" fillId="0" borderId="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14" fontId="2" fillId="0" borderId="3" xfId="0" applyNumberFormat="1" applyFont="1" applyBorder="1" applyAlignment="1">
      <alignment horizontal="center" vertical="center"/>
    </xf>
    <xf numFmtId="166" fontId="2" fillId="0" borderId="3" xfId="0" applyNumberFormat="1" applyFont="1" applyBorder="1" applyAlignment="1">
      <alignment horizontal="center" vertical="center"/>
    </xf>
    <xf numFmtId="0" fontId="6" fillId="9" borderId="32" xfId="0" applyFont="1" applyFill="1" applyBorder="1" applyAlignment="1">
      <alignment horizontal="center" wrapText="1"/>
    </xf>
    <xf numFmtId="0" fontId="2" fillId="0" borderId="3" xfId="0" applyFont="1" applyBorder="1" applyAlignment="1">
      <alignment wrapText="1"/>
    </xf>
    <xf numFmtId="2" fontId="2" fillId="0" borderId="19" xfId="0" applyNumberFormat="1" applyFont="1"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wrapText="1"/>
    </xf>
    <xf numFmtId="0" fontId="2" fillId="0" borderId="21" xfId="0" applyFont="1" applyBorder="1" applyAlignment="1">
      <alignment horizontal="center" vertical="center"/>
    </xf>
    <xf numFmtId="2" fontId="2" fillId="0" borderId="23" xfId="0" applyNumberFormat="1" applyFont="1" applyBorder="1" applyAlignment="1">
      <alignment horizontal="center" vertical="center"/>
    </xf>
    <xf numFmtId="0" fontId="2" fillId="0" borderId="24" xfId="0" applyFont="1" applyBorder="1" applyAlignment="1">
      <alignment horizontal="center" vertical="center"/>
    </xf>
    <xf numFmtId="0" fontId="7" fillId="0" borderId="0" xfId="0" applyFont="1" applyAlignment="1">
      <alignment wrapText="1"/>
    </xf>
    <xf numFmtId="2" fontId="1" fillId="0" borderId="26" xfId="0" applyNumberFormat="1" applyFont="1" applyBorder="1" applyAlignment="1">
      <alignment horizontal="center"/>
    </xf>
    <xf numFmtId="0" fontId="2" fillId="0" borderId="0" xfId="0" applyFont="1" applyAlignment="1">
      <alignment horizontal="left" vertical="center"/>
    </xf>
    <xf numFmtId="0" fontId="4" fillId="0" borderId="0" xfId="0" applyFont="1" applyAlignment="1">
      <alignment horizontal="center" vertical="center" wrapText="1"/>
    </xf>
    <xf numFmtId="3" fontId="7" fillId="0" borderId="3"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6" xfId="0" applyFont="1" applyBorder="1" applyAlignment="1">
      <alignment horizontal="left" vertical="center" wrapText="1"/>
    </xf>
    <xf numFmtId="0" fontId="7" fillId="0" borderId="6" xfId="0" applyFont="1" applyBorder="1" applyAlignment="1">
      <alignment horizontal="center" vertical="center" wrapText="1"/>
    </xf>
    <xf numFmtId="0" fontId="10" fillId="0" borderId="6" xfId="0" applyFont="1" applyBorder="1" applyAlignment="1">
      <alignment horizontal="center" vertical="center" wrapText="1"/>
    </xf>
    <xf numFmtId="2" fontId="6" fillId="0" borderId="6" xfId="0" applyNumberFormat="1" applyFont="1" applyBorder="1" applyAlignment="1">
      <alignment horizontal="center" vertical="center" wrapText="1"/>
    </xf>
    <xf numFmtId="0" fontId="6" fillId="0" borderId="36" xfId="0" applyFont="1" applyBorder="1" applyAlignment="1">
      <alignment horizontal="center" vertical="center" wrapText="1"/>
    </xf>
    <xf numFmtId="2" fontId="6" fillId="0" borderId="30" xfId="0" applyNumberFormat="1" applyFont="1" applyBorder="1" applyAlignment="1">
      <alignment horizontal="center" vertical="center" wrapText="1"/>
    </xf>
    <xf numFmtId="0" fontId="6" fillId="0" borderId="8" xfId="0" applyFont="1" applyBorder="1" applyAlignment="1">
      <alignment horizontal="center" vertical="center" wrapText="1"/>
    </xf>
    <xf numFmtId="165" fontId="6" fillId="0" borderId="21" xfId="0" applyNumberFormat="1" applyFont="1" applyBorder="1" applyAlignment="1">
      <alignment horizontal="center" vertical="center" wrapText="1"/>
    </xf>
    <xf numFmtId="165" fontId="6" fillId="0" borderId="37" xfId="0" applyNumberFormat="1" applyFont="1" applyBorder="1" applyAlignment="1">
      <alignment horizontal="center" vertical="center" wrapText="1"/>
    </xf>
    <xf numFmtId="164" fontId="4" fillId="0" borderId="26" xfId="0" applyNumberFormat="1" applyFont="1" applyBorder="1" applyAlignment="1">
      <alignment horizontal="center" vertical="center" wrapText="1"/>
    </xf>
    <xf numFmtId="0" fontId="1" fillId="0" borderId="0" xfId="0" applyFont="1" applyAlignment="1">
      <alignment horizontal="center" wrapText="1"/>
    </xf>
    <xf numFmtId="0" fontId="10" fillId="0" borderId="3" xfId="0" applyFont="1" applyBorder="1" applyAlignment="1">
      <alignment horizontal="center" wrapText="1"/>
    </xf>
    <xf numFmtId="0" fontId="10" fillId="0" borderId="3" xfId="0" applyFont="1" applyBorder="1" applyAlignment="1">
      <alignment horizontal="center" vertical="center"/>
    </xf>
    <xf numFmtId="166" fontId="6" fillId="0" borderId="3" xfId="0" applyNumberFormat="1" applyFont="1" applyBorder="1" applyAlignment="1">
      <alignment horizontal="center"/>
    </xf>
    <xf numFmtId="2" fontId="6" fillId="0" borderId="3" xfId="0" applyNumberFormat="1" applyFont="1" applyBorder="1" applyAlignment="1">
      <alignment horizontal="center"/>
    </xf>
    <xf numFmtId="165" fontId="6" fillId="0" borderId="3" xfId="0" applyNumberFormat="1" applyFont="1" applyBorder="1" applyAlignment="1">
      <alignment horizontal="center"/>
    </xf>
    <xf numFmtId="0" fontId="10" fillId="0" borderId="3" xfId="0" applyFont="1" applyBorder="1" applyAlignment="1">
      <alignment horizontal="center"/>
    </xf>
    <xf numFmtId="167" fontId="6" fillId="0" borderId="3"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166" fontId="6" fillId="0" borderId="3" xfId="0" applyNumberFormat="1" applyFont="1" applyBorder="1" applyAlignment="1">
      <alignment horizontal="center" vertical="center" wrapText="1"/>
    </xf>
    <xf numFmtId="0" fontId="10" fillId="0" borderId="3" xfId="0" applyFont="1" applyBorder="1"/>
    <xf numFmtId="0" fontId="10" fillId="0" borderId="3" xfId="0" applyFont="1" applyBorder="1" applyAlignment="1">
      <alignment wrapText="1"/>
    </xf>
    <xf numFmtId="0" fontId="4" fillId="0" borderId="38" xfId="0" applyFont="1" applyBorder="1"/>
    <xf numFmtId="164" fontId="4" fillId="0" borderId="39" xfId="0" applyNumberFormat="1" applyFont="1" applyBorder="1" applyAlignment="1">
      <alignment horizontal="center"/>
    </xf>
    <xf numFmtId="0" fontId="6" fillId="0" borderId="28" xfId="0" applyFont="1" applyBorder="1" applyAlignment="1">
      <alignment horizontal="center" vertical="center"/>
    </xf>
    <xf numFmtId="0" fontId="6" fillId="0" borderId="18" xfId="0" applyFont="1" applyBorder="1" applyAlignment="1">
      <alignment horizontal="center"/>
    </xf>
    <xf numFmtId="0" fontId="6" fillId="0" borderId="31" xfId="0" applyFont="1" applyBorder="1" applyAlignment="1">
      <alignment horizontal="center"/>
    </xf>
    <xf numFmtId="0" fontId="6" fillId="0" borderId="20" xfId="0" applyFont="1" applyBorder="1" applyAlignment="1">
      <alignment horizontal="center" vertical="center"/>
    </xf>
    <xf numFmtId="0" fontId="7" fillId="0" borderId="21" xfId="0" applyFont="1" applyBorder="1" applyAlignment="1">
      <alignment horizontal="center" vertical="center" wrapText="1"/>
    </xf>
    <xf numFmtId="0" fontId="6" fillId="0" borderId="40" xfId="0" applyFont="1" applyBorder="1" applyAlignment="1">
      <alignment horizontal="center" vertical="center" wrapText="1"/>
    </xf>
    <xf numFmtId="2" fontId="6" fillId="0" borderId="40" xfId="0" applyNumberFormat="1" applyFont="1" applyBorder="1" applyAlignment="1">
      <alignment horizontal="center" vertical="center"/>
    </xf>
    <xf numFmtId="0" fontId="7" fillId="0" borderId="40" xfId="0" applyFont="1" applyBorder="1" applyAlignment="1">
      <alignment horizontal="center" vertical="center" wrapText="1"/>
    </xf>
    <xf numFmtId="0" fontId="10" fillId="0" borderId="40" xfId="0" applyFont="1" applyBorder="1" applyAlignment="1">
      <alignment horizontal="center" vertical="center" wrapText="1"/>
    </xf>
    <xf numFmtId="2" fontId="7" fillId="0" borderId="40" xfId="0" applyNumberFormat="1" applyFont="1" applyBorder="1" applyAlignment="1">
      <alignment horizontal="center" vertical="center" wrapText="1"/>
    </xf>
    <xf numFmtId="0" fontId="7" fillId="0" borderId="40" xfId="0" applyFont="1" applyBorder="1"/>
    <xf numFmtId="0" fontId="7" fillId="0" borderId="40" xfId="0" applyFont="1" applyBorder="1" applyAlignment="1">
      <alignment wrapText="1"/>
    </xf>
    <xf numFmtId="0" fontId="7" fillId="0" borderId="40" xfId="0" applyFont="1" applyBorder="1" applyAlignment="1">
      <alignment horizontal="center" wrapText="1"/>
    </xf>
    <xf numFmtId="0" fontId="10" fillId="0" borderId="40" xfId="0" applyFont="1" applyBorder="1" applyAlignment="1">
      <alignment horizontal="left" vertical="center" wrapText="1"/>
    </xf>
    <xf numFmtId="0" fontId="16" fillId="0" borderId="0" xfId="0" applyFont="1"/>
    <xf numFmtId="0" fontId="1" fillId="0" borderId="4" xfId="0" applyFont="1" applyBorder="1" applyAlignment="1">
      <alignment horizontal="center" vertical="center" wrapText="1"/>
    </xf>
    <xf numFmtId="0" fontId="6" fillId="0" borderId="14" xfId="0" applyFont="1" applyBorder="1" applyAlignment="1">
      <alignment horizontal="center"/>
    </xf>
    <xf numFmtId="0" fontId="6" fillId="0" borderId="15" xfId="0" applyFont="1" applyBorder="1"/>
    <xf numFmtId="0" fontId="6" fillId="0" borderId="15" xfId="0" applyFont="1" applyBorder="1" applyAlignment="1">
      <alignment wrapText="1"/>
    </xf>
    <xf numFmtId="0" fontId="6" fillId="0" borderId="15" xfId="0" applyFont="1" applyBorder="1" applyAlignment="1">
      <alignment horizontal="center"/>
    </xf>
    <xf numFmtId="0" fontId="4" fillId="0" borderId="16" xfId="0" applyFont="1" applyBorder="1" applyAlignment="1">
      <alignment horizontal="center"/>
    </xf>
    <xf numFmtId="2" fontId="4" fillId="0" borderId="19" xfId="0" applyNumberFormat="1" applyFont="1" applyBorder="1" applyAlignment="1">
      <alignment horizontal="center" vertical="center" wrapText="1"/>
    </xf>
    <xf numFmtId="0" fontId="6" fillId="0" borderId="20" xfId="0" applyFont="1" applyBorder="1" applyAlignment="1">
      <alignment horizontal="center"/>
    </xf>
    <xf numFmtId="2" fontId="4" fillId="0" borderId="23" xfId="0" applyNumberFormat="1" applyFont="1" applyBorder="1" applyAlignment="1">
      <alignment horizontal="center" vertical="center" wrapText="1"/>
    </xf>
    <xf numFmtId="0" fontId="6" fillId="0" borderId="5" xfId="0" applyFont="1" applyBorder="1" applyAlignment="1">
      <alignment horizontal="center"/>
    </xf>
    <xf numFmtId="0" fontId="6" fillId="0" borderId="5" xfId="0" applyFont="1" applyBorder="1" applyAlignment="1">
      <alignment horizontal="left"/>
    </xf>
    <xf numFmtId="0" fontId="6" fillId="0" borderId="5" xfId="0" applyFont="1" applyBorder="1"/>
    <xf numFmtId="0" fontId="6" fillId="0" borderId="3" xfId="0" applyFont="1" applyBorder="1" applyAlignment="1">
      <alignment horizontal="left"/>
    </xf>
    <xf numFmtId="0" fontId="6" fillId="0" borderId="41" xfId="0" applyFont="1" applyBorder="1" applyAlignment="1">
      <alignment horizontal="center" vertical="center" wrapText="1"/>
    </xf>
    <xf numFmtId="0" fontId="6" fillId="0" borderId="21" xfId="0" applyFont="1" applyBorder="1" applyAlignment="1">
      <alignment horizontal="left" vertical="center"/>
    </xf>
    <xf numFmtId="164" fontId="1" fillId="0" borderId="26" xfId="0" applyNumberFormat="1" applyFont="1" applyBorder="1" applyAlignment="1">
      <alignment horizontal="center"/>
    </xf>
    <xf numFmtId="0" fontId="6" fillId="0" borderId="15" xfId="0" applyFont="1" applyBorder="1" applyAlignment="1">
      <alignment horizontal="left"/>
    </xf>
    <xf numFmtId="0" fontId="7" fillId="0" borderId="15" xfId="0" applyFont="1" applyBorder="1" applyAlignment="1">
      <alignment horizontal="left" wrapText="1"/>
    </xf>
    <xf numFmtId="0" fontId="6" fillId="0" borderId="16" xfId="0" applyFont="1" applyBorder="1" applyAlignment="1">
      <alignment horizontal="left"/>
    </xf>
    <xf numFmtId="0" fontId="6" fillId="0" borderId="3" xfId="0" applyFont="1" applyBorder="1" applyAlignment="1">
      <alignment horizontal="left" wrapText="1"/>
    </xf>
    <xf numFmtId="2" fontId="6" fillId="0" borderId="19" xfId="0" applyNumberFormat="1" applyFont="1" applyBorder="1" applyAlignment="1">
      <alignment horizontal="left" vertical="center" wrapText="1"/>
    </xf>
    <xf numFmtId="0" fontId="17" fillId="0" borderId="0" xfId="0" applyFont="1" applyAlignment="1">
      <alignment horizontal="left"/>
    </xf>
    <xf numFmtId="0" fontId="7" fillId="0" borderId="0" xfId="0" applyFont="1" applyAlignment="1">
      <alignment horizontal="left"/>
    </xf>
    <xf numFmtId="0" fontId="6" fillId="0" borderId="15" xfId="0" applyFont="1" applyBorder="1" applyAlignment="1">
      <alignment horizontal="left" wrapText="1"/>
    </xf>
    <xf numFmtId="0" fontId="6" fillId="0" borderId="16" xfId="0" applyFont="1" applyBorder="1"/>
    <xf numFmtId="0" fontId="2" fillId="0" borderId="0" xfId="0" applyFont="1" applyAlignment="1">
      <alignment vertical="center"/>
    </xf>
    <xf numFmtId="2" fontId="6" fillId="0" borderId="16" xfId="0" applyNumberFormat="1" applyFont="1" applyBorder="1" applyAlignment="1">
      <alignment horizontal="center"/>
    </xf>
    <xf numFmtId="2" fontId="6" fillId="0" borderId="19" xfId="0" applyNumberFormat="1" applyFont="1" applyBorder="1" applyAlignment="1">
      <alignment horizontal="center"/>
    </xf>
    <xf numFmtId="0" fontId="6" fillId="0" borderId="21" xfId="0" applyFont="1" applyBorder="1" applyAlignment="1">
      <alignment wrapText="1"/>
    </xf>
    <xf numFmtId="0" fontId="6" fillId="0" borderId="14" xfId="0" applyFont="1" applyBorder="1" applyAlignment="1">
      <alignment horizontal="center" vertical="center"/>
    </xf>
    <xf numFmtId="0" fontId="6" fillId="0" borderId="31" xfId="0" applyFont="1" applyBorder="1" applyAlignment="1">
      <alignment horizontal="center" vertical="center"/>
    </xf>
    <xf numFmtId="2" fontId="7" fillId="0" borderId="23"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center" wrapText="1"/>
    </xf>
    <xf numFmtId="0" fontId="6" fillId="0" borderId="0" xfId="0" applyFont="1" applyAlignment="1">
      <alignment vertical="top" wrapText="1"/>
    </xf>
    <xf numFmtId="0" fontId="1" fillId="0" borderId="0" xfId="0" applyFont="1" applyAlignment="1">
      <alignment wrapText="1"/>
    </xf>
    <xf numFmtId="0" fontId="6" fillId="0" borderId="0" xfId="0" applyFont="1" applyAlignment="1">
      <alignment horizontal="right"/>
    </xf>
    <xf numFmtId="0" fontId="6" fillId="0" borderId="42" xfId="0" applyFont="1" applyBorder="1" applyAlignment="1">
      <alignment horizontal="center" vertical="center" wrapText="1"/>
    </xf>
    <xf numFmtId="0" fontId="6" fillId="0" borderId="16" xfId="0" applyFont="1" applyBorder="1" applyAlignment="1">
      <alignment horizontal="center"/>
    </xf>
    <xf numFmtId="0" fontId="6" fillId="0" borderId="19" xfId="0" applyFont="1" applyBorder="1" applyAlignment="1">
      <alignment horizontal="center"/>
    </xf>
    <xf numFmtId="0" fontId="6" fillId="0" borderId="19" xfId="0" applyFont="1" applyBorder="1" applyAlignment="1">
      <alignment horizontal="center" vertical="center"/>
    </xf>
    <xf numFmtId="0" fontId="6" fillId="0" borderId="19"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15" xfId="0" applyFont="1" applyBorder="1"/>
    <xf numFmtId="0" fontId="4" fillId="0" borderId="19" xfId="0" applyFont="1" applyBorder="1" applyAlignment="1">
      <alignment horizontal="center"/>
    </xf>
    <xf numFmtId="0" fontId="4" fillId="0" borderId="19" xfId="0" applyFont="1" applyBorder="1" applyAlignment="1">
      <alignment horizontal="center" vertical="center" wrapText="1"/>
    </xf>
    <xf numFmtId="0" fontId="6" fillId="0" borderId="43" xfId="0" applyFont="1" applyBorder="1" applyAlignment="1">
      <alignment horizontal="center"/>
    </xf>
    <xf numFmtId="0" fontId="4" fillId="0" borderId="44" xfId="0" applyFont="1" applyBorder="1" applyAlignment="1">
      <alignment horizontal="center" vertical="center" wrapText="1"/>
    </xf>
    <xf numFmtId="0" fontId="4" fillId="0" borderId="23" xfId="0" applyFont="1" applyBorder="1" applyAlignment="1">
      <alignment horizontal="center" vertical="center" wrapText="1"/>
    </xf>
    <xf numFmtId="0" fontId="6" fillId="0" borderId="46" xfId="0" applyFont="1" applyBorder="1"/>
    <xf numFmtId="0" fontId="6" fillId="0" borderId="15" xfId="0" applyFont="1" applyBorder="1" applyAlignment="1">
      <alignment horizontal="left" vertical="center" wrapText="1"/>
    </xf>
    <xf numFmtId="14" fontId="6" fillId="0" borderId="15" xfId="0" applyNumberFormat="1" applyFont="1" applyBorder="1" applyAlignment="1">
      <alignment horizontal="center" vertical="center" wrapText="1"/>
    </xf>
    <xf numFmtId="0" fontId="18" fillId="0" borderId="0" xfId="0" applyFont="1" applyAlignment="1">
      <alignment wrapText="1"/>
    </xf>
    <xf numFmtId="168" fontId="6" fillId="0" borderId="3" xfId="0" applyNumberFormat="1" applyFont="1" applyBorder="1" applyAlignment="1">
      <alignment horizontal="center" vertical="center" wrapText="1"/>
    </xf>
    <xf numFmtId="169" fontId="6" fillId="0" borderId="19" xfId="0" applyNumberFormat="1" applyFont="1" applyBorder="1" applyAlignment="1">
      <alignment horizontal="center" vertical="center" wrapText="1"/>
    </xf>
    <xf numFmtId="169" fontId="6" fillId="0" borderId="23" xfId="0" applyNumberFormat="1" applyFont="1" applyBorder="1" applyAlignment="1">
      <alignment horizontal="center" vertical="center" wrapText="1"/>
    </xf>
    <xf numFmtId="4" fontId="6" fillId="0" borderId="16" xfId="0" applyNumberFormat="1" applyFont="1" applyBorder="1" applyAlignment="1">
      <alignment horizontal="center" vertical="center" wrapText="1"/>
    </xf>
    <xf numFmtId="4" fontId="6" fillId="0" borderId="19" xfId="0" applyNumberFormat="1" applyFont="1" applyBorder="1" applyAlignment="1">
      <alignment horizontal="center" vertical="center" wrapText="1"/>
    </xf>
    <xf numFmtId="4" fontId="6" fillId="0" borderId="23" xfId="0" applyNumberFormat="1" applyFont="1" applyBorder="1" applyAlignment="1">
      <alignment horizontal="center" vertical="center" wrapText="1"/>
    </xf>
    <xf numFmtId="170" fontId="4" fillId="0" borderId="26" xfId="0" applyNumberFormat="1" applyFont="1" applyBorder="1" applyAlignment="1">
      <alignment horizontal="center"/>
    </xf>
    <xf numFmtId="0" fontId="2" fillId="2" borderId="1" xfId="0" applyFont="1" applyFill="1" applyBorder="1" applyAlignment="1">
      <alignment horizontal="left" vertical="top" wrapText="1"/>
    </xf>
    <xf numFmtId="0" fontId="3" fillId="0" borderId="2" xfId="0" applyFont="1" applyBorder="1"/>
    <xf numFmtId="0" fontId="2" fillId="3"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5" fillId="0" borderId="0" xfId="0" applyFont="1" applyAlignment="1">
      <alignment horizontal="left" vertical="center"/>
    </xf>
    <xf numFmtId="0" fontId="0" fillId="0" borderId="0" xfId="0"/>
    <xf numFmtId="0" fontId="1" fillId="0" borderId="0" xfId="0" applyFont="1" applyAlignment="1">
      <alignment horizontal="center" vertical="center"/>
    </xf>
    <xf numFmtId="0" fontId="6" fillId="0" borderId="4" xfId="0" applyFont="1" applyBorder="1" applyAlignment="1">
      <alignment horizontal="center" vertical="top" wrapText="1"/>
    </xf>
    <xf numFmtId="0" fontId="3" fillId="0" borderId="4" xfId="0" applyFont="1" applyBorder="1"/>
    <xf numFmtId="0" fontId="6" fillId="0" borderId="0" xfId="0" applyFont="1" applyAlignment="1">
      <alignment horizontal="left" wrapText="1"/>
    </xf>
    <xf numFmtId="0" fontId="4" fillId="0" borderId="0" xfId="0" applyFont="1" applyAlignment="1">
      <alignment horizontal="left" wrapText="1"/>
    </xf>
    <xf numFmtId="0" fontId="8" fillId="0" borderId="0" xfId="0" applyFont="1" applyAlignment="1">
      <alignment horizontal="left" wrapText="1"/>
    </xf>
    <xf numFmtId="0" fontId="6" fillId="0" borderId="6" xfId="0" applyFont="1" applyBorder="1" applyAlignment="1">
      <alignment horizontal="center" vertical="top" wrapText="1"/>
    </xf>
    <xf numFmtId="0" fontId="3" fillId="0" borderId="7" xfId="0" applyFont="1" applyBorder="1"/>
    <xf numFmtId="0" fontId="4" fillId="0" borderId="0" xfId="0" applyFont="1" applyAlignment="1">
      <alignment horizontal="left" vertical="top"/>
    </xf>
    <xf numFmtId="0" fontId="6" fillId="0" borderId="0" xfId="0" applyFont="1" applyAlignment="1">
      <alignment horizontal="left" vertical="center"/>
    </xf>
    <xf numFmtId="0" fontId="6" fillId="0" borderId="0" xfId="0" applyFont="1" applyAlignment="1">
      <alignment horizontal="left" vertical="top" wrapText="1"/>
    </xf>
    <xf numFmtId="0" fontId="1" fillId="0" borderId="0" xfId="0" applyFont="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3" fillId="0" borderId="3" xfId="0" applyFont="1" applyBorder="1" applyAlignment="1">
      <alignment wrapText="1"/>
    </xf>
    <xf numFmtId="0" fontId="24" fillId="0" borderId="3" xfId="0" applyFont="1" applyBorder="1" applyAlignment="1">
      <alignment horizontal="left" vertical="center" wrapText="1"/>
    </xf>
    <xf numFmtId="0" fontId="24" fillId="0" borderId="21" xfId="0" applyFont="1" applyBorder="1" applyAlignment="1">
      <alignment horizontal="left" vertical="center" wrapText="1"/>
    </xf>
    <xf numFmtId="0" fontId="6" fillId="0" borderId="32" xfId="0" applyFont="1" applyBorder="1"/>
    <xf numFmtId="0" fontId="6" fillId="0" borderId="45" xfId="0" applyFont="1" applyBorder="1" applyAlignment="1">
      <alignment horizontal="center" vertical="center" wrapText="1"/>
    </xf>
    <xf numFmtId="0" fontId="6" fillId="0" borderId="47" xfId="0" applyFont="1" applyBorder="1" applyAlignment="1">
      <alignment horizontal="center"/>
    </xf>
    <xf numFmtId="0" fontId="6" fillId="0" borderId="47" xfId="0" applyFont="1" applyBorder="1"/>
    <xf numFmtId="0" fontId="6" fillId="0" borderId="48" xfId="0" applyFont="1" applyBorder="1" applyAlignment="1">
      <alignment horizontal="center"/>
    </xf>
    <xf numFmtId="0" fontId="6" fillId="0" borderId="7" xfId="0" applyFont="1" applyBorder="1" applyAlignment="1">
      <alignment horizontal="left" vertical="center" wrapText="1"/>
    </xf>
    <xf numFmtId="0" fontId="6" fillId="0" borderId="22" xfId="0" applyFont="1" applyBorder="1" applyAlignment="1">
      <alignment horizontal="center" vertical="center" wrapText="1"/>
    </xf>
    <xf numFmtId="0" fontId="4" fillId="0" borderId="49" xfId="0" applyFont="1" applyBorder="1" applyAlignment="1">
      <alignment horizontal="center" vertical="center" wrapText="1"/>
    </xf>
    <xf numFmtId="0" fontId="6" fillId="0" borderId="50" xfId="0" applyFont="1" applyBorder="1" applyAlignment="1">
      <alignment horizontal="center"/>
    </xf>
    <xf numFmtId="0" fontId="6" fillId="0" borderId="51" xfId="0" applyFont="1" applyBorder="1" applyAlignment="1">
      <alignment horizontal="left" vertical="center" wrapText="1"/>
    </xf>
    <xf numFmtId="0" fontId="6"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xf>
    <xf numFmtId="1" fontId="4" fillId="0" borderId="19" xfId="0" applyNumberFormat="1" applyFont="1" applyBorder="1" applyAlignment="1">
      <alignment horizontal="center" vertical="center" wrapText="1"/>
    </xf>
    <xf numFmtId="0" fontId="24" fillId="0" borderId="0" xfId="0" applyFont="1"/>
    <xf numFmtId="1" fontId="6" fillId="0" borderId="19"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customschemas.google.com/relationships/workbookmetadata" Target="metadata"/><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1.xml.rels><?xml version="1.0" encoding="UTF-8" standalone="yes"?>
<Relationships xmlns="http://schemas.openxmlformats.org/package/2006/relationships"><Relationship Id="rId1" Type="http://schemas.openxmlformats.org/officeDocument/2006/relationships/hyperlink" Target="https://www.uauim.ro/evenimente/concurs-podul-ferdinan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000"/>
  <sheetViews>
    <sheetView showGridLines="0" workbookViewId="0"/>
  </sheetViews>
  <sheetFormatPr defaultColWidth="14.41796875" defaultRowHeight="15" customHeight="1"/>
  <cols>
    <col min="1" max="12" width="9" customWidth="1"/>
    <col min="13" max="26" width="8.68359375" customWidth="1"/>
  </cols>
  <sheetData>
    <row r="1" spans="2:12" ht="14.25" customHeight="1">
      <c r="B1" s="1" t="s">
        <v>0</v>
      </c>
      <c r="C1" s="2"/>
      <c r="D1" s="2"/>
      <c r="E1" s="2"/>
      <c r="F1" s="2"/>
      <c r="G1" s="2"/>
      <c r="H1" s="2"/>
      <c r="I1" s="2"/>
      <c r="J1" s="2"/>
      <c r="K1" s="2"/>
    </row>
    <row r="2" spans="2:12" ht="14.25" customHeight="1">
      <c r="B2" s="2"/>
      <c r="C2" s="2"/>
      <c r="D2" s="2"/>
      <c r="E2" s="2"/>
      <c r="F2" s="2"/>
      <c r="G2" s="2"/>
      <c r="H2" s="2"/>
      <c r="I2" s="2"/>
      <c r="J2" s="2"/>
      <c r="K2" s="2"/>
    </row>
    <row r="3" spans="2:12" ht="90" customHeight="1">
      <c r="B3" s="317" t="s">
        <v>1</v>
      </c>
      <c r="C3" s="318"/>
      <c r="D3" s="318"/>
      <c r="E3" s="318"/>
      <c r="F3" s="318"/>
      <c r="G3" s="318"/>
      <c r="H3" s="318"/>
      <c r="I3" s="318"/>
      <c r="J3" s="318"/>
      <c r="K3" s="318"/>
      <c r="L3" s="318"/>
    </row>
    <row r="4" spans="2:12" ht="135" customHeight="1">
      <c r="B4" s="319" t="s">
        <v>2</v>
      </c>
      <c r="C4" s="318"/>
      <c r="D4" s="318"/>
      <c r="E4" s="318"/>
      <c r="F4" s="318"/>
      <c r="G4" s="318"/>
      <c r="H4" s="318"/>
      <c r="I4" s="318"/>
      <c r="J4" s="318"/>
      <c r="K4" s="318"/>
      <c r="L4" s="318"/>
    </row>
    <row r="5" spans="2:12" ht="60" customHeight="1">
      <c r="B5" s="320" t="s">
        <v>3</v>
      </c>
      <c r="C5" s="318"/>
      <c r="D5" s="318"/>
      <c r="E5" s="318"/>
      <c r="F5" s="318"/>
      <c r="G5" s="318"/>
      <c r="H5" s="318"/>
      <c r="I5" s="318"/>
      <c r="J5" s="318"/>
      <c r="K5" s="318"/>
      <c r="L5" s="318"/>
    </row>
    <row r="6" spans="2:12" ht="60" customHeight="1">
      <c r="B6" s="320" t="s">
        <v>4</v>
      </c>
      <c r="C6" s="318"/>
      <c r="D6" s="318"/>
      <c r="E6" s="318"/>
      <c r="F6" s="318"/>
      <c r="G6" s="318"/>
      <c r="H6" s="318"/>
      <c r="I6" s="318"/>
      <c r="J6" s="318"/>
      <c r="K6" s="318"/>
      <c r="L6" s="318"/>
    </row>
    <row r="7" spans="2:12" ht="60" customHeight="1">
      <c r="B7" s="321" t="s">
        <v>5</v>
      </c>
      <c r="C7" s="318"/>
      <c r="D7" s="318"/>
      <c r="E7" s="318"/>
      <c r="F7" s="318"/>
      <c r="G7" s="318"/>
      <c r="H7" s="318"/>
      <c r="I7" s="318"/>
      <c r="J7" s="318"/>
      <c r="K7" s="318"/>
      <c r="L7" s="318"/>
    </row>
    <row r="8" spans="2:12" ht="14.25" customHeight="1"/>
    <row r="9" spans="2:12" ht="14.25" customHeight="1"/>
    <row r="10" spans="2:12" ht="14.25" customHeight="1"/>
    <row r="11" spans="2:12" ht="14.25" customHeight="1"/>
    <row r="12" spans="2:12" ht="14.25" customHeight="1"/>
    <row r="13" spans="2:12" ht="14.25" customHeight="1"/>
    <row r="14" spans="2:12" ht="14.25" customHeight="1"/>
    <row r="15" spans="2:12" ht="14.25" customHeight="1"/>
    <row r="16" spans="2:12"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5">
    <mergeCell ref="B3:L3"/>
    <mergeCell ref="B4:L4"/>
    <mergeCell ref="B5:L5"/>
    <mergeCell ref="B6:L6"/>
    <mergeCell ref="B7:L7"/>
  </mergeCells>
  <pageMargins left="0.7" right="0.7" top="0.75" bottom="0.75" header="0" footer="0"/>
  <pageSetup paperSize="9" scale="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BBB59"/>
  </sheetPr>
  <dimension ref="A1:L1000"/>
  <sheetViews>
    <sheetView workbookViewId="0"/>
  </sheetViews>
  <sheetFormatPr defaultColWidth="14.41796875" defaultRowHeight="15" customHeight="1"/>
  <cols>
    <col min="1" max="1" width="5" customWidth="1"/>
    <col min="2" max="2" width="32" customWidth="1"/>
    <col min="3" max="3" width="26.68359375" customWidth="1"/>
    <col min="4" max="4" width="21.15625" customWidth="1"/>
    <col min="5" max="5" width="15.83984375" customWidth="1"/>
    <col min="6" max="6" width="6.68359375" customWidth="1"/>
    <col min="7" max="7" width="10.417968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35.25" customHeight="1">
      <c r="A7" s="335" t="str">
        <f>'Descriere indicatori'!B8&amp;". "&amp;'Descriere indicatori'!C8</f>
        <v>I5. Articolein extensoîn reviste ştiinţifice indexate ISI Arts &amp; HumanitiesCitation Index, Scopus-Copernicus, ERIH şi clasificate în categoria INT1 sau INT2 în acest index, sau echivalente în domeniu*</v>
      </c>
      <c r="B7" s="323"/>
      <c r="C7" s="323"/>
      <c r="D7" s="323"/>
      <c r="E7" s="323"/>
      <c r="F7" s="323"/>
      <c r="G7" s="323"/>
      <c r="H7" s="323"/>
      <c r="I7" s="323"/>
    </row>
    <row r="8" spans="1:12" ht="14.25" customHeight="1">
      <c r="A8" s="134"/>
      <c r="B8" s="134"/>
      <c r="C8" s="134"/>
      <c r="D8" s="134"/>
      <c r="E8" s="134"/>
      <c r="F8" s="134"/>
      <c r="G8" s="134"/>
      <c r="H8" s="134"/>
      <c r="I8" s="134"/>
    </row>
    <row r="9" spans="1:12" ht="14.25" customHeight="1">
      <c r="A9" s="135" t="s">
        <v>167</v>
      </c>
      <c r="B9" s="136" t="s">
        <v>168</v>
      </c>
      <c r="C9" s="136" t="s">
        <v>227</v>
      </c>
      <c r="D9" s="136" t="s">
        <v>209</v>
      </c>
      <c r="E9" s="136" t="s">
        <v>210</v>
      </c>
      <c r="F9" s="137" t="s">
        <v>172</v>
      </c>
      <c r="G9" s="136" t="s">
        <v>211</v>
      </c>
      <c r="H9" s="136" t="s">
        <v>212</v>
      </c>
      <c r="I9" s="138" t="s">
        <v>175</v>
      </c>
      <c r="K9" s="59" t="s">
        <v>176</v>
      </c>
    </row>
    <row r="10" spans="1:12" ht="14.25" customHeight="1">
      <c r="A10" s="139">
        <v>1</v>
      </c>
      <c r="B10" s="140" t="s">
        <v>228</v>
      </c>
      <c r="C10" s="141" t="s">
        <v>229</v>
      </c>
      <c r="D10" s="142" t="s">
        <v>230</v>
      </c>
      <c r="E10" s="143" t="s">
        <v>231</v>
      </c>
      <c r="F10" s="144">
        <v>2011</v>
      </c>
      <c r="G10" s="143" t="s">
        <v>232</v>
      </c>
      <c r="H10" s="143">
        <v>3</v>
      </c>
      <c r="I10" s="64">
        <v>10</v>
      </c>
      <c r="K10" s="66">
        <v>10</v>
      </c>
      <c r="L10" s="3" t="s">
        <v>102</v>
      </c>
    </row>
    <row r="11" spans="1:12" ht="14.25" customHeight="1">
      <c r="A11" s="145">
        <f>'I5'!A10+1</f>
        <v>2</v>
      </c>
      <c r="B11" s="99" t="s">
        <v>228</v>
      </c>
      <c r="C11" s="146" t="s">
        <v>233</v>
      </c>
      <c r="D11" s="147" t="s">
        <v>230</v>
      </c>
      <c r="E11" s="102" t="s">
        <v>231</v>
      </c>
      <c r="F11" s="129">
        <v>2011</v>
      </c>
      <c r="G11" s="129" t="s">
        <v>232</v>
      </c>
      <c r="H11" s="129">
        <v>6</v>
      </c>
      <c r="I11" s="120">
        <v>10</v>
      </c>
    </row>
    <row r="12" spans="1:12" ht="14.25" customHeight="1">
      <c r="A12" s="148">
        <f>'I5'!A11+1</f>
        <v>3</v>
      </c>
      <c r="B12" s="149" t="s">
        <v>234</v>
      </c>
      <c r="C12" s="149" t="s">
        <v>235</v>
      </c>
      <c r="D12" s="124" t="s">
        <v>236</v>
      </c>
      <c r="E12" s="104" t="s">
        <v>237</v>
      </c>
      <c r="F12" s="71">
        <v>2022</v>
      </c>
      <c r="G12" s="71">
        <v>14</v>
      </c>
      <c r="H12" s="71">
        <v>10</v>
      </c>
      <c r="I12" s="73">
        <v>10</v>
      </c>
    </row>
    <row r="13" spans="1:12" ht="14.25" customHeight="1">
      <c r="A13" s="148">
        <f>'I5'!A12+1</f>
        <v>4</v>
      </c>
      <c r="B13" s="149" t="s">
        <v>238</v>
      </c>
      <c r="C13" s="149" t="s">
        <v>239</v>
      </c>
      <c r="D13" s="124" t="s">
        <v>236</v>
      </c>
      <c r="E13" s="104" t="s">
        <v>237</v>
      </c>
      <c r="F13" s="32">
        <v>2022</v>
      </c>
      <c r="G13" s="71">
        <v>14</v>
      </c>
      <c r="H13" s="31">
        <v>10</v>
      </c>
      <c r="I13" s="73">
        <v>10</v>
      </c>
    </row>
    <row r="14" spans="1:12" ht="14.25" customHeight="1">
      <c r="A14" s="148">
        <f>'I5'!A13+1</f>
        <v>5</v>
      </c>
      <c r="B14" s="149" t="s">
        <v>234</v>
      </c>
      <c r="C14" s="150" t="s">
        <v>240</v>
      </c>
      <c r="D14" s="124" t="s">
        <v>241</v>
      </c>
      <c r="E14" s="104" t="s">
        <v>237</v>
      </c>
      <c r="F14" s="32">
        <v>2023</v>
      </c>
      <c r="G14" s="71">
        <v>15</v>
      </c>
      <c r="H14" s="71">
        <v>10</v>
      </c>
      <c r="I14" s="73">
        <v>10</v>
      </c>
    </row>
    <row r="15" spans="1:12" ht="14.25" customHeight="1">
      <c r="A15" s="148">
        <f>'I5'!A14+1</f>
        <v>6</v>
      </c>
      <c r="B15" s="150" t="s">
        <v>242</v>
      </c>
      <c r="C15" s="151" t="s">
        <v>243</v>
      </c>
      <c r="D15" s="151" t="s">
        <v>244</v>
      </c>
      <c r="E15" s="40" t="s">
        <v>245</v>
      </c>
      <c r="F15" s="71">
        <v>2024</v>
      </c>
      <c r="G15" s="81" t="s">
        <v>246</v>
      </c>
      <c r="H15" s="71">
        <v>14</v>
      </c>
      <c r="I15" s="73">
        <v>10</v>
      </c>
    </row>
    <row r="16" spans="1:12" ht="14.25" customHeight="1">
      <c r="A16" s="148">
        <f>'I5'!A15+1</f>
        <v>7</v>
      </c>
      <c r="B16" s="69"/>
      <c r="C16" s="70"/>
      <c r="D16" s="70"/>
      <c r="E16" s="70"/>
      <c r="F16" s="71"/>
      <c r="G16" s="71"/>
      <c r="H16" s="71"/>
      <c r="I16" s="73"/>
    </row>
    <row r="17" spans="1:9" ht="14.25" customHeight="1">
      <c r="A17" s="148">
        <f>'I5'!A16+1</f>
        <v>8</v>
      </c>
      <c r="B17" s="124"/>
      <c r="C17" s="95"/>
      <c r="D17" s="70"/>
      <c r="E17" s="95"/>
      <c r="F17" s="71"/>
      <c r="G17" s="95"/>
      <c r="H17" s="71"/>
      <c r="I17" s="73"/>
    </row>
    <row r="18" spans="1:9" ht="14.25" customHeight="1">
      <c r="A18" s="148">
        <f>'I5'!A17+1</f>
        <v>9</v>
      </c>
      <c r="B18" s="69"/>
      <c r="C18" s="70"/>
      <c r="D18" s="70"/>
      <c r="E18" s="70"/>
      <c r="F18" s="71"/>
      <c r="G18" s="71"/>
      <c r="H18" s="71"/>
      <c r="I18" s="73"/>
    </row>
    <row r="19" spans="1:9" ht="14.25" customHeight="1">
      <c r="A19" s="122">
        <f>'I5'!A18+1</f>
        <v>10</v>
      </c>
      <c r="B19" s="75"/>
      <c r="C19" s="76"/>
      <c r="D19" s="76"/>
      <c r="E19" s="152"/>
      <c r="F19" s="152"/>
      <c r="G19" s="153"/>
      <c r="H19" s="153"/>
      <c r="I19" s="154"/>
    </row>
    <row r="20" spans="1:9" ht="14.25" customHeight="1">
      <c r="A20" s="155"/>
      <c r="H20" s="82" t="str">
        <f>"Total "&amp;LEFT('I5'!A7,2)</f>
        <v>Total I5</v>
      </c>
      <c r="I20" s="83">
        <f>SUM('I5'!I10:I19)</f>
        <v>60</v>
      </c>
    </row>
    <row r="21" spans="1:9" ht="14.25" customHeight="1">
      <c r="A21" s="58"/>
    </row>
    <row r="22" spans="1:9"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9" ht="14.25" customHeight="1"/>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14.25" customHeight="1">
      <c r="A7" s="335" t="str">
        <f>'Descriere indicatori'!B9&amp;". "&amp;'Descriere indicatori'!C9</f>
        <v>I6. Articolein extensoîn reviste ştiinţifice indexate ERIH şi clasificate în categoria NAT</v>
      </c>
      <c r="B7" s="323"/>
      <c r="C7" s="323"/>
      <c r="D7" s="323"/>
      <c r="E7" s="323"/>
      <c r="F7" s="323"/>
      <c r="G7" s="323"/>
      <c r="H7" s="323"/>
      <c r="I7" s="323"/>
    </row>
    <row r="8" spans="1:12" ht="14.25" customHeight="1">
      <c r="A8" s="40"/>
      <c r="B8" s="40"/>
      <c r="C8" s="40"/>
      <c r="D8" s="40"/>
      <c r="E8" s="40"/>
      <c r="F8" s="40"/>
      <c r="G8" s="40"/>
      <c r="H8" s="40"/>
      <c r="I8" s="40"/>
    </row>
    <row r="9" spans="1:12" ht="14.25" customHeight="1">
      <c r="A9" s="135" t="s">
        <v>167</v>
      </c>
      <c r="B9" s="136" t="s">
        <v>168</v>
      </c>
      <c r="C9" s="136" t="s">
        <v>227</v>
      </c>
      <c r="D9" s="136" t="s">
        <v>209</v>
      </c>
      <c r="E9" s="136" t="s">
        <v>210</v>
      </c>
      <c r="F9" s="137" t="s">
        <v>172</v>
      </c>
      <c r="G9" s="136" t="s">
        <v>211</v>
      </c>
      <c r="H9" s="136" t="s">
        <v>212</v>
      </c>
      <c r="I9" s="138" t="s">
        <v>175</v>
      </c>
      <c r="K9" s="59" t="s">
        <v>176</v>
      </c>
    </row>
    <row r="10" spans="1:12" ht="14.25" customHeight="1">
      <c r="A10" s="156">
        <v>1</v>
      </c>
      <c r="B10" s="61"/>
      <c r="C10" s="61"/>
      <c r="D10" s="61"/>
      <c r="E10" s="62"/>
      <c r="F10" s="63"/>
      <c r="G10" s="63"/>
      <c r="H10" s="63"/>
      <c r="I10" s="157"/>
      <c r="K10" s="66">
        <v>5</v>
      </c>
      <c r="L10" s="3" t="s">
        <v>102</v>
      </c>
    </row>
    <row r="11" spans="1:12" ht="14.25" customHeight="1">
      <c r="A11" s="158">
        <f>'I6'!A10+1</f>
        <v>2</v>
      </c>
      <c r="B11" s="68"/>
      <c r="C11" s="69"/>
      <c r="D11" s="68"/>
      <c r="E11" s="70"/>
      <c r="F11" s="71"/>
      <c r="G11" s="72"/>
      <c r="H11" s="72"/>
      <c r="I11" s="73"/>
    </row>
    <row r="12" spans="1:12" ht="14.25" customHeight="1">
      <c r="A12" s="158">
        <f>'I6'!A11+1</f>
        <v>3</v>
      </c>
      <c r="B12" s="69"/>
      <c r="C12" s="69"/>
      <c r="D12" s="69"/>
      <c r="E12" s="70"/>
      <c r="F12" s="71"/>
      <c r="G12" s="72"/>
      <c r="H12" s="72"/>
      <c r="I12" s="73"/>
    </row>
    <row r="13" spans="1:12" ht="14.25" customHeight="1">
      <c r="A13" s="158">
        <f>'I6'!A12+1</f>
        <v>4</v>
      </c>
      <c r="B13" s="69"/>
      <c r="C13" s="69"/>
      <c r="D13" s="69"/>
      <c r="E13" s="70"/>
      <c r="F13" s="71"/>
      <c r="G13" s="71"/>
      <c r="H13" s="71"/>
      <c r="I13" s="73"/>
    </row>
    <row r="14" spans="1:12" ht="14.25" customHeight="1">
      <c r="A14" s="158">
        <f>'I6'!A13+1</f>
        <v>5</v>
      </c>
      <c r="B14" s="69"/>
      <c r="C14" s="69"/>
      <c r="D14" s="69"/>
      <c r="E14" s="70"/>
      <c r="F14" s="71"/>
      <c r="G14" s="71"/>
      <c r="H14" s="71"/>
      <c r="I14" s="73"/>
    </row>
    <row r="15" spans="1:12" ht="14.25" customHeight="1">
      <c r="A15" s="158">
        <f>'I6'!A14+1</f>
        <v>6</v>
      </c>
      <c r="B15" s="69"/>
      <c r="C15" s="69"/>
      <c r="D15" s="69"/>
      <c r="E15" s="70"/>
      <c r="F15" s="71"/>
      <c r="G15" s="71"/>
      <c r="H15" s="71"/>
      <c r="I15" s="73"/>
    </row>
    <row r="16" spans="1:12" ht="14.25" customHeight="1">
      <c r="A16" s="158">
        <f>'I6'!A15+1</f>
        <v>7</v>
      </c>
      <c r="B16" s="69"/>
      <c r="C16" s="69"/>
      <c r="D16" s="69"/>
      <c r="E16" s="70"/>
      <c r="F16" s="71"/>
      <c r="G16" s="71"/>
      <c r="H16" s="71"/>
      <c r="I16" s="73"/>
    </row>
    <row r="17" spans="1:9" ht="14.25" customHeight="1">
      <c r="A17" s="158">
        <f>'I6'!A16+1</f>
        <v>8</v>
      </c>
      <c r="B17" s="69"/>
      <c r="C17" s="69"/>
      <c r="D17" s="69"/>
      <c r="E17" s="70"/>
      <c r="F17" s="71"/>
      <c r="G17" s="71"/>
      <c r="H17" s="71"/>
      <c r="I17" s="73"/>
    </row>
    <row r="18" spans="1:9" ht="14.25" customHeight="1">
      <c r="A18" s="158">
        <f>'I6'!A17+1</f>
        <v>9</v>
      </c>
      <c r="B18" s="69"/>
      <c r="C18" s="69"/>
      <c r="D18" s="69"/>
      <c r="E18" s="70"/>
      <c r="F18" s="71"/>
      <c r="G18" s="71"/>
      <c r="H18" s="71"/>
      <c r="I18" s="73"/>
    </row>
    <row r="19" spans="1:9" ht="14.25" customHeight="1">
      <c r="A19" s="159">
        <f>'I6'!A18+1</f>
        <v>10</v>
      </c>
      <c r="B19" s="75"/>
      <c r="C19" s="75"/>
      <c r="D19" s="75"/>
      <c r="E19" s="76"/>
      <c r="F19" s="77"/>
      <c r="G19" s="77"/>
      <c r="H19" s="77"/>
      <c r="I19" s="79"/>
    </row>
    <row r="20" spans="1:9" ht="14.25" customHeight="1">
      <c r="A20" s="132"/>
      <c r="B20" s="81"/>
      <c r="C20" s="81"/>
      <c r="D20" s="81"/>
      <c r="E20" s="81"/>
      <c r="F20" s="81"/>
      <c r="G20" s="81"/>
      <c r="H20" s="82" t="str">
        <f>"Total "&amp;LEFT('I6'!A7,2)</f>
        <v>Total I6</v>
      </c>
      <c r="I20" s="83">
        <f>SUM('I6'!I10:I19)</f>
        <v>0</v>
      </c>
    </row>
    <row r="21" spans="1:9" ht="14.25" customHeight="1"/>
    <row r="22" spans="1:9" ht="14.25" customHeight="1"/>
    <row r="23" spans="1:9" ht="14.25" customHeight="1"/>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I6"/>
    <mergeCell ref="A7:I7"/>
  </mergeCells>
  <printOptions horizontalCentered="1"/>
  <pageMargins left="0.74791666666666701" right="0.74791666666666701" top="0.78749999999999998" bottom="0.59027777777777801" header="0" footer="0"/>
  <pageSetup scale="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c r="D1" s="2"/>
      <c r="E1" s="2"/>
      <c r="F1" s="2"/>
      <c r="G1" s="2"/>
      <c r="H1" s="2"/>
      <c r="I1" s="2"/>
      <c r="J1" s="2"/>
    </row>
    <row r="2" spans="1:12" ht="14.25" customHeight="1">
      <c r="A2" s="50" t="str">
        <f>'Date initiale'!B4&amp;" "&amp;'Date initiale'!C4</f>
        <v>Facultatea ARHITECTURA</v>
      </c>
      <c r="B2" s="50"/>
      <c r="C2" s="50"/>
      <c r="D2" s="2"/>
      <c r="E2" s="2"/>
      <c r="F2" s="2"/>
      <c r="G2" s="2"/>
      <c r="H2" s="2"/>
      <c r="I2" s="2"/>
      <c r="J2" s="2"/>
    </row>
    <row r="3" spans="1:12" ht="14.25" customHeight="1">
      <c r="A3" s="50" t="str">
        <f>'Date initiale'!B5&amp;" "&amp;'Date initiale'!C5</f>
        <v>Departamentul Bazele Proiectarii</v>
      </c>
      <c r="B3" s="50"/>
      <c r="C3" s="50"/>
      <c r="D3" s="2"/>
      <c r="E3" s="2"/>
      <c r="F3" s="2"/>
      <c r="G3" s="2"/>
      <c r="H3" s="2"/>
      <c r="I3" s="2"/>
      <c r="J3" s="2"/>
    </row>
    <row r="4" spans="1:12" ht="14.25" customHeight="1">
      <c r="A4" s="81" t="str">
        <f>'Date initiale'!C6&amp;", "&amp;'Date initiale'!C7</f>
        <v>Dulamea Melania, profesor</v>
      </c>
      <c r="B4" s="81"/>
      <c r="C4" s="81"/>
      <c r="D4" s="2"/>
      <c r="E4" s="2"/>
      <c r="F4" s="2"/>
      <c r="G4" s="2"/>
      <c r="H4" s="2"/>
      <c r="I4" s="2"/>
      <c r="J4" s="2"/>
    </row>
    <row r="5" spans="1:12" ht="14.25" customHeight="1">
      <c r="A5" s="81"/>
      <c r="B5" s="81"/>
      <c r="C5" s="81"/>
      <c r="D5" s="2"/>
      <c r="E5" s="2"/>
      <c r="F5" s="2"/>
      <c r="G5" s="2"/>
      <c r="H5" s="2"/>
      <c r="I5" s="2"/>
      <c r="J5" s="2"/>
    </row>
    <row r="6" spans="1:12" ht="14.25" customHeight="1">
      <c r="A6" s="324" t="s">
        <v>166</v>
      </c>
      <c r="B6" s="323"/>
      <c r="C6" s="323"/>
      <c r="D6" s="323"/>
      <c r="E6" s="323"/>
      <c r="F6" s="323"/>
      <c r="G6" s="323"/>
      <c r="H6" s="323"/>
      <c r="I6" s="323"/>
      <c r="J6" s="2"/>
    </row>
    <row r="7" spans="1:12" ht="14.25" customHeight="1">
      <c r="A7" s="335" t="str">
        <f>'Descriere indicatori'!B10&amp;". "&amp;'Descriere indicatori'!C10</f>
        <v>I7. Articolein extensoîn reviste ştiinţifice recunoscute în domenii conexe*</v>
      </c>
      <c r="B7" s="323"/>
      <c r="C7" s="323"/>
      <c r="D7" s="323"/>
      <c r="E7" s="323"/>
      <c r="F7" s="323"/>
      <c r="G7" s="323"/>
      <c r="H7" s="323"/>
      <c r="I7" s="323"/>
      <c r="J7" s="2"/>
    </row>
    <row r="8" spans="1:12" ht="14.25" customHeight="1">
      <c r="A8" s="160"/>
      <c r="B8" s="160"/>
      <c r="C8" s="160"/>
      <c r="D8" s="160"/>
      <c r="E8" s="160"/>
      <c r="F8" s="160"/>
      <c r="G8" s="160"/>
      <c r="H8" s="160"/>
      <c r="I8" s="160"/>
      <c r="J8" s="2"/>
    </row>
    <row r="9" spans="1:12" ht="14.25" customHeight="1">
      <c r="A9" s="135" t="s">
        <v>167</v>
      </c>
      <c r="B9" s="136" t="s">
        <v>168</v>
      </c>
      <c r="C9" s="136" t="s">
        <v>227</v>
      </c>
      <c r="D9" s="136" t="s">
        <v>209</v>
      </c>
      <c r="E9" s="136" t="s">
        <v>210</v>
      </c>
      <c r="F9" s="137" t="s">
        <v>172</v>
      </c>
      <c r="G9" s="136" t="s">
        <v>211</v>
      </c>
      <c r="H9" s="136" t="s">
        <v>212</v>
      </c>
      <c r="I9" s="138" t="s">
        <v>175</v>
      </c>
      <c r="J9" s="2"/>
      <c r="K9" s="59" t="s">
        <v>176</v>
      </c>
    </row>
    <row r="10" spans="1:12" ht="14.25" customHeight="1">
      <c r="A10" s="161">
        <v>1</v>
      </c>
      <c r="B10" s="61"/>
      <c r="C10" s="62"/>
      <c r="D10" s="62"/>
      <c r="E10" s="62"/>
      <c r="F10" s="63"/>
      <c r="G10" s="62"/>
      <c r="H10" s="162"/>
      <c r="I10" s="157"/>
      <c r="J10" s="2"/>
      <c r="K10" s="66">
        <v>5</v>
      </c>
      <c r="L10" s="3" t="s">
        <v>102</v>
      </c>
    </row>
    <row r="11" spans="1:12" ht="14.25" customHeight="1">
      <c r="A11" s="115">
        <f>'I7'!A10+1</f>
        <v>2</v>
      </c>
      <c r="B11" s="88"/>
      <c r="C11" s="88"/>
      <c r="D11" s="88"/>
      <c r="E11" s="70"/>
      <c r="F11" s="72"/>
      <c r="G11" s="72"/>
      <c r="H11" s="72"/>
      <c r="I11" s="73"/>
      <c r="J11" s="163"/>
    </row>
    <row r="12" spans="1:12" ht="14.25" customHeight="1">
      <c r="A12" s="115">
        <f>'I7'!A11+1</f>
        <v>3</v>
      </c>
      <c r="B12" s="88"/>
      <c r="C12" s="70"/>
      <c r="D12" s="88"/>
      <c r="E12" s="104"/>
      <c r="F12" s="71"/>
      <c r="G12" s="72"/>
      <c r="H12" s="72"/>
      <c r="I12" s="73"/>
      <c r="J12" s="163"/>
    </row>
    <row r="13" spans="1:12" ht="14.25" customHeight="1">
      <c r="A13" s="115">
        <f>'I7'!A12+1</f>
        <v>4</v>
      </c>
      <c r="B13" s="70"/>
      <c r="C13" s="70"/>
      <c r="D13" s="70"/>
      <c r="E13" s="104"/>
      <c r="F13" s="71"/>
      <c r="G13" s="72"/>
      <c r="H13" s="72"/>
      <c r="I13" s="73"/>
      <c r="J13" s="2"/>
    </row>
    <row r="14" spans="1:12" ht="14.25" customHeight="1">
      <c r="A14" s="115">
        <f>'I7'!A13+1</f>
        <v>5</v>
      </c>
      <c r="B14" s="70"/>
      <c r="C14" s="70"/>
      <c r="D14" s="70"/>
      <c r="E14" s="104"/>
      <c r="F14" s="71"/>
      <c r="G14" s="71"/>
      <c r="H14" s="71"/>
      <c r="I14" s="73"/>
      <c r="J14" s="2"/>
    </row>
    <row r="15" spans="1:12" ht="14.25" customHeight="1">
      <c r="A15" s="115">
        <f>'I7'!A14+1</f>
        <v>6</v>
      </c>
      <c r="B15" s="70"/>
      <c r="C15" s="70"/>
      <c r="D15" s="70"/>
      <c r="E15" s="104"/>
      <c r="F15" s="71"/>
      <c r="G15" s="71"/>
      <c r="H15" s="71"/>
      <c r="I15" s="73"/>
      <c r="J15" s="2"/>
    </row>
    <row r="16" spans="1:12" ht="14.25" customHeight="1">
      <c r="A16" s="115">
        <f>'I7'!A15+1</f>
        <v>7</v>
      </c>
      <c r="B16" s="70"/>
      <c r="C16" s="70"/>
      <c r="D16" s="70"/>
      <c r="E16" s="70"/>
      <c r="F16" s="71"/>
      <c r="G16" s="71"/>
      <c r="H16" s="71"/>
      <c r="I16" s="73"/>
      <c r="J16" s="2"/>
    </row>
    <row r="17" spans="1:10" ht="14.25" customHeight="1">
      <c r="A17" s="115">
        <f>'I7'!A16+1</f>
        <v>8</v>
      </c>
      <c r="B17" s="70"/>
      <c r="C17" s="70"/>
      <c r="D17" s="70"/>
      <c r="E17" s="104"/>
      <c r="F17" s="71"/>
      <c r="G17" s="71"/>
      <c r="H17" s="71"/>
      <c r="I17" s="73"/>
      <c r="J17" s="2"/>
    </row>
    <row r="18" spans="1:10" ht="14.25" customHeight="1">
      <c r="A18" s="115">
        <f>'I7'!A17+1</f>
        <v>9</v>
      </c>
      <c r="B18" s="70"/>
      <c r="C18" s="112"/>
      <c r="D18" s="70"/>
      <c r="E18" s="104"/>
      <c r="F18" s="104"/>
      <c r="G18" s="104"/>
      <c r="H18" s="104"/>
      <c r="I18" s="97"/>
      <c r="J18" s="2"/>
    </row>
    <row r="19" spans="1:10" ht="14.25" customHeight="1">
      <c r="A19" s="164">
        <f>'I7'!A18+1</f>
        <v>10</v>
      </c>
      <c r="B19" s="76"/>
      <c r="C19" s="76"/>
      <c r="D19" s="76"/>
      <c r="E19" s="165"/>
      <c r="F19" s="77"/>
      <c r="G19" s="77"/>
      <c r="H19" s="77"/>
      <c r="I19" s="79"/>
      <c r="J19" s="2"/>
    </row>
    <row r="20" spans="1:10" ht="14.25" customHeight="1">
      <c r="A20" s="166"/>
      <c r="B20" s="81"/>
      <c r="C20" s="81"/>
      <c r="D20" s="81"/>
      <c r="E20" s="81"/>
      <c r="F20" s="81"/>
      <c r="G20" s="81"/>
      <c r="H20" s="82" t="str">
        <f>"Total "&amp;LEFT('I7'!A7,2)</f>
        <v>Total I7</v>
      </c>
      <c r="I20" s="83">
        <f>SUM('I7'!I10:I19)</f>
        <v>0</v>
      </c>
      <c r="J20" s="2"/>
    </row>
    <row r="21" spans="1:10" ht="14.25" customHeight="1">
      <c r="A21" s="167"/>
      <c r="B21" s="167"/>
      <c r="C21" s="167"/>
      <c r="D21" s="167"/>
      <c r="E21" s="167"/>
      <c r="F21" s="167"/>
      <c r="G21" s="167"/>
      <c r="H21" s="167"/>
      <c r="I21" s="168"/>
    </row>
    <row r="22" spans="1:10"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10" ht="14.25" customHeight="1"/>
    <row r="24" spans="1:10" ht="14.25" customHeight="1"/>
    <row r="25" spans="1:10" ht="14.25" customHeight="1"/>
    <row r="26" spans="1:10" ht="14.25" customHeight="1"/>
    <row r="27" spans="1:10" ht="14.25" customHeight="1"/>
    <row r="28" spans="1:10" ht="14.25" customHeight="1"/>
    <row r="29" spans="1:10" ht="14.25" customHeight="1"/>
    <row r="30" spans="1:10" ht="14.25" customHeight="1"/>
    <row r="31" spans="1:10" ht="14.25" customHeight="1"/>
    <row r="32" spans="1:10"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14.25" customHeight="1">
      <c r="A7" s="335" t="str">
        <f>'Descriere indicatori'!B11&amp;". "&amp;'Descriere indicatori'!C11</f>
        <v>I8. Studiiin extensoapărute în volume colective publicate la edituri de prestigiu internaţional*</v>
      </c>
      <c r="B7" s="323"/>
      <c r="C7" s="323"/>
      <c r="D7" s="323"/>
      <c r="E7" s="323"/>
      <c r="F7" s="323"/>
      <c r="G7" s="323"/>
      <c r="H7" s="323"/>
      <c r="I7" s="323"/>
    </row>
    <row r="8" spans="1:12" ht="14.25" customHeight="1">
      <c r="A8" s="40"/>
      <c r="B8" s="40"/>
      <c r="C8" s="40"/>
      <c r="D8" s="40"/>
      <c r="E8" s="40"/>
      <c r="F8" s="40"/>
      <c r="G8" s="40"/>
      <c r="H8" s="40"/>
      <c r="I8" s="40"/>
    </row>
    <row r="9" spans="1:12" ht="14.25" customHeight="1">
      <c r="A9" s="135" t="s">
        <v>167</v>
      </c>
      <c r="B9" s="136" t="s">
        <v>168</v>
      </c>
      <c r="C9" s="136" t="s">
        <v>227</v>
      </c>
      <c r="D9" s="136" t="s">
        <v>209</v>
      </c>
      <c r="E9" s="136" t="s">
        <v>210</v>
      </c>
      <c r="F9" s="137" t="s">
        <v>172</v>
      </c>
      <c r="G9" s="136" t="s">
        <v>211</v>
      </c>
      <c r="H9" s="136" t="s">
        <v>212</v>
      </c>
      <c r="I9" s="138" t="s">
        <v>175</v>
      </c>
      <c r="K9" s="59" t="s">
        <v>176</v>
      </c>
    </row>
    <row r="10" spans="1:12" ht="14.25" customHeight="1">
      <c r="A10" s="60">
        <v>1</v>
      </c>
      <c r="B10" s="61"/>
      <c r="C10" s="61"/>
      <c r="D10" s="61"/>
      <c r="E10" s="62"/>
      <c r="F10" s="63"/>
      <c r="G10" s="63"/>
      <c r="H10" s="63"/>
      <c r="I10" s="157"/>
      <c r="K10" s="66">
        <v>10</v>
      </c>
      <c r="L10" s="3" t="s">
        <v>108</v>
      </c>
    </row>
    <row r="11" spans="1:12" ht="14.25" customHeight="1">
      <c r="A11" s="94">
        <f>'I8'!A10+1</f>
        <v>2</v>
      </c>
      <c r="B11" s="124"/>
      <c r="C11" s="69"/>
      <c r="D11" s="124"/>
      <c r="E11" s="70"/>
      <c r="F11" s="71"/>
      <c r="G11" s="71"/>
      <c r="H11" s="71"/>
      <c r="I11" s="73"/>
    </row>
    <row r="12" spans="1:12" ht="14.25" customHeight="1">
      <c r="A12" s="94">
        <f>'I8'!A11+1</f>
        <v>3</v>
      </c>
      <c r="B12" s="69"/>
      <c r="C12" s="69"/>
      <c r="D12" s="69"/>
      <c r="E12" s="70"/>
      <c r="F12" s="71"/>
      <c r="G12" s="71"/>
      <c r="H12" s="71"/>
      <c r="I12" s="73"/>
    </row>
    <row r="13" spans="1:12" ht="14.25" customHeight="1">
      <c r="A13" s="94">
        <f>'I8'!A12+1</f>
        <v>4</v>
      </c>
      <c r="B13" s="69"/>
      <c r="C13" s="69"/>
      <c r="D13" s="69"/>
      <c r="E13" s="70"/>
      <c r="F13" s="71"/>
      <c r="G13" s="71"/>
      <c r="H13" s="71"/>
      <c r="I13" s="73"/>
    </row>
    <row r="14" spans="1:12" ht="14.25" customHeight="1">
      <c r="A14" s="94">
        <f>'I8'!A13+1</f>
        <v>5</v>
      </c>
      <c r="B14" s="69"/>
      <c r="C14" s="69"/>
      <c r="D14" s="69"/>
      <c r="E14" s="70"/>
      <c r="F14" s="71"/>
      <c r="G14" s="71"/>
      <c r="H14" s="71"/>
      <c r="I14" s="73"/>
    </row>
    <row r="15" spans="1:12" ht="14.25" customHeight="1">
      <c r="A15" s="94">
        <f>'I8'!A14+1</f>
        <v>6</v>
      </c>
      <c r="B15" s="69"/>
      <c r="C15" s="69"/>
      <c r="D15" s="69"/>
      <c r="E15" s="70"/>
      <c r="F15" s="71"/>
      <c r="G15" s="71"/>
      <c r="H15" s="71"/>
      <c r="I15" s="73"/>
    </row>
    <row r="16" spans="1:12" ht="14.25" customHeight="1">
      <c r="A16" s="94">
        <f>'I8'!A15+1</f>
        <v>7</v>
      </c>
      <c r="B16" s="69"/>
      <c r="C16" s="69"/>
      <c r="D16" s="69"/>
      <c r="E16" s="70"/>
      <c r="F16" s="71"/>
      <c r="G16" s="71"/>
      <c r="H16" s="71"/>
      <c r="I16" s="73"/>
    </row>
    <row r="17" spans="1:10" ht="14.25" customHeight="1">
      <c r="A17" s="94">
        <f>'I8'!A16+1</f>
        <v>8</v>
      </c>
      <c r="B17" s="69"/>
      <c r="C17" s="69"/>
      <c r="D17" s="69"/>
      <c r="E17" s="70"/>
      <c r="F17" s="71"/>
      <c r="G17" s="71"/>
      <c r="H17" s="71"/>
      <c r="I17" s="73"/>
    </row>
    <row r="18" spans="1:10" ht="14.25" customHeight="1">
      <c r="A18" s="94">
        <f>'I8'!A17+1</f>
        <v>9</v>
      </c>
      <c r="B18" s="69"/>
      <c r="C18" s="69"/>
      <c r="D18" s="69"/>
      <c r="E18" s="70"/>
      <c r="F18" s="71"/>
      <c r="G18" s="71"/>
      <c r="H18" s="71"/>
      <c r="I18" s="73"/>
    </row>
    <row r="19" spans="1:10" ht="14.25" customHeight="1">
      <c r="A19" s="74">
        <f>'I8'!A18+1</f>
        <v>10</v>
      </c>
      <c r="B19" s="75"/>
      <c r="C19" s="75"/>
      <c r="D19" s="75"/>
      <c r="E19" s="76"/>
      <c r="F19" s="77"/>
      <c r="G19" s="77"/>
      <c r="H19" s="77"/>
      <c r="I19" s="79"/>
    </row>
    <row r="20" spans="1:10" ht="14.25" customHeight="1">
      <c r="A20" s="166"/>
      <c r="B20" s="81"/>
      <c r="C20" s="81"/>
      <c r="D20" s="81"/>
      <c r="E20" s="81"/>
      <c r="F20" s="81"/>
      <c r="G20" s="81"/>
      <c r="H20" s="82" t="str">
        <f>"Total "&amp;LEFT('I8'!A7,2)</f>
        <v>Total I8</v>
      </c>
      <c r="I20" s="83">
        <f>SUM('I8'!I10:I19)</f>
        <v>0</v>
      </c>
      <c r="J20" s="2"/>
    </row>
    <row r="21" spans="1:10" ht="14.25" customHeight="1"/>
    <row r="22" spans="1:10"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10" ht="14.25" customHeight="1"/>
    <row r="24" spans="1:10" ht="14.25" customHeight="1"/>
    <row r="25" spans="1:10" ht="14.25" customHeight="1"/>
    <row r="26" spans="1:10" ht="14.25" customHeight="1"/>
    <row r="27" spans="1:10" ht="14.25" customHeight="1"/>
    <row r="28" spans="1:10" ht="14.25" customHeight="1"/>
    <row r="29" spans="1:10" ht="14.25" customHeight="1"/>
    <row r="30" spans="1:10" ht="14.25" customHeight="1"/>
    <row r="31" spans="1:10" ht="14.25" customHeight="1"/>
    <row r="32" spans="1:10"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9.83984375" customWidth="1"/>
    <col min="9" max="10" width="9.578125" customWidth="1"/>
    <col min="11"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15.75" customHeight="1">
      <c r="A7" s="335" t="str">
        <f>'Descriere indicatori'!B12&amp;". "&amp;'Descriere indicatori'!C12</f>
        <v>I9. Studiiin extensoapărute în volume colective publicate la edituri de prestigiu naţional*</v>
      </c>
      <c r="B7" s="323"/>
      <c r="C7" s="323"/>
      <c r="D7" s="323"/>
      <c r="E7" s="323"/>
      <c r="F7" s="323"/>
      <c r="G7" s="323"/>
      <c r="H7" s="323"/>
      <c r="I7" s="323"/>
      <c r="J7" s="169"/>
    </row>
    <row r="8" spans="1:12" ht="14.25" customHeight="1">
      <c r="A8" s="133"/>
      <c r="B8" s="133"/>
      <c r="C8" s="133"/>
      <c r="D8" s="133"/>
      <c r="E8" s="133"/>
      <c r="F8" s="133"/>
      <c r="G8" s="40"/>
      <c r="H8" s="133"/>
      <c r="I8" s="133"/>
      <c r="J8" s="133"/>
    </row>
    <row r="9" spans="1:12" ht="14.25" customHeight="1">
      <c r="A9" s="135" t="s">
        <v>167</v>
      </c>
      <c r="B9" s="136" t="s">
        <v>168</v>
      </c>
      <c r="C9" s="136" t="s">
        <v>208</v>
      </c>
      <c r="D9" s="136" t="s">
        <v>209</v>
      </c>
      <c r="E9" s="136" t="s">
        <v>210</v>
      </c>
      <c r="F9" s="137" t="s">
        <v>172</v>
      </c>
      <c r="G9" s="136" t="s">
        <v>211</v>
      </c>
      <c r="H9" s="136" t="s">
        <v>212</v>
      </c>
      <c r="I9" s="138" t="s">
        <v>175</v>
      </c>
      <c r="K9" s="59" t="s">
        <v>176</v>
      </c>
    </row>
    <row r="10" spans="1:12" ht="14.25" customHeight="1">
      <c r="A10" s="170"/>
      <c r="B10" s="171"/>
      <c r="C10" s="172"/>
      <c r="D10" s="171"/>
      <c r="E10" s="173"/>
      <c r="F10" s="174"/>
      <c r="G10" s="174"/>
      <c r="H10" s="174"/>
      <c r="I10" s="175"/>
      <c r="K10" s="66">
        <v>7</v>
      </c>
      <c r="L10" s="3" t="s">
        <v>108</v>
      </c>
    </row>
    <row r="11" spans="1:12" ht="14.25" customHeight="1">
      <c r="A11" s="95"/>
      <c r="B11" s="124"/>
      <c r="C11" s="125"/>
      <c r="D11" s="124"/>
      <c r="E11" s="95"/>
      <c r="F11" s="71"/>
      <c r="G11" s="71"/>
      <c r="H11" s="71"/>
      <c r="I11" s="112"/>
    </row>
    <row r="12" spans="1:12" ht="14.25" customHeight="1">
      <c r="A12" s="176"/>
      <c r="B12" s="176"/>
      <c r="C12" s="176"/>
      <c r="D12" s="176"/>
      <c r="E12" s="176"/>
      <c r="F12" s="176"/>
      <c r="G12" s="176"/>
      <c r="H12" s="176"/>
      <c r="I12" s="176"/>
    </row>
    <row r="13" spans="1:12" ht="14.25" customHeight="1">
      <c r="A13" s="148"/>
      <c r="B13" s="149"/>
      <c r="C13" s="149"/>
      <c r="D13" s="124"/>
      <c r="E13" s="104"/>
      <c r="F13" s="71"/>
      <c r="G13" s="71"/>
      <c r="H13" s="71"/>
      <c r="I13" s="112"/>
    </row>
    <row r="14" spans="1:12" ht="14.25" customHeight="1">
      <c r="A14" s="148">
        <f>'I9'!A13+1</f>
        <v>1</v>
      </c>
      <c r="B14" s="149"/>
      <c r="C14" s="149"/>
      <c r="D14" s="124"/>
      <c r="E14" s="104"/>
      <c r="F14" s="32"/>
      <c r="G14" s="71"/>
      <c r="H14" s="32"/>
      <c r="I14" s="32"/>
    </row>
    <row r="15" spans="1:12" ht="14.25" customHeight="1">
      <c r="A15" s="148">
        <f>'I9'!A14+1</f>
        <v>2</v>
      </c>
      <c r="B15" s="32"/>
      <c r="C15" s="32"/>
      <c r="D15" s="32"/>
      <c r="E15" s="32"/>
      <c r="F15" s="32"/>
      <c r="G15" s="71"/>
      <c r="H15" s="32"/>
      <c r="I15" s="177"/>
    </row>
    <row r="16" spans="1:12" ht="14.25" customHeight="1">
      <c r="A16" s="148">
        <f>'I9'!A15+1</f>
        <v>3</v>
      </c>
      <c r="B16" s="32"/>
      <c r="C16" s="32"/>
      <c r="D16" s="32"/>
      <c r="E16" s="32"/>
      <c r="F16" s="32"/>
      <c r="G16" s="71"/>
      <c r="H16" s="32"/>
      <c r="I16" s="177"/>
    </row>
    <row r="17" spans="1:10" ht="14.25" customHeight="1">
      <c r="A17" s="148">
        <f>'I9'!A16+1</f>
        <v>4</v>
      </c>
      <c r="B17" s="32"/>
      <c r="C17" s="32"/>
      <c r="D17" s="32"/>
      <c r="E17" s="32"/>
      <c r="F17" s="32"/>
      <c r="G17" s="71"/>
      <c r="H17" s="32"/>
      <c r="I17" s="177"/>
    </row>
    <row r="18" spans="1:10" ht="14.25" customHeight="1">
      <c r="A18" s="148">
        <f>'I9'!A17+1</f>
        <v>5</v>
      </c>
      <c r="B18" s="32"/>
      <c r="C18" s="32"/>
      <c r="D18" s="32"/>
      <c r="E18" s="32"/>
      <c r="F18" s="32"/>
      <c r="G18" s="71"/>
      <c r="H18" s="32"/>
      <c r="I18" s="177"/>
    </row>
    <row r="19" spans="1:10" ht="14.25" customHeight="1">
      <c r="A19" s="122">
        <f>'I9'!A18+1</f>
        <v>6</v>
      </c>
      <c r="B19" s="152"/>
      <c r="C19" s="152"/>
      <c r="D19" s="152"/>
      <c r="E19" s="152"/>
      <c r="F19" s="152"/>
      <c r="G19" s="77"/>
      <c r="H19" s="152"/>
      <c r="I19" s="178"/>
    </row>
    <row r="20" spans="1:10" ht="14.25" customHeight="1">
      <c r="A20" s="166"/>
      <c r="B20" s="81"/>
      <c r="C20" s="81"/>
      <c r="D20" s="81"/>
      <c r="E20" s="81"/>
      <c r="F20" s="81"/>
      <c r="G20" s="81"/>
      <c r="H20" s="82" t="str">
        <f>"Total "&amp;LEFT('I9'!A7,2)</f>
        <v>Total I9</v>
      </c>
      <c r="I20" s="83">
        <f>SUM('I9'!I10:I19)</f>
        <v>0</v>
      </c>
      <c r="J20" s="2"/>
    </row>
    <row r="21" spans="1:10" ht="14.25" customHeight="1"/>
    <row r="22" spans="1:10"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10" ht="14.25" customHeight="1"/>
    <row r="24" spans="1:10" ht="14.25" customHeight="1"/>
    <row r="25" spans="1:10" ht="14.25" customHeight="1"/>
    <row r="26" spans="1:10" ht="14.25" customHeight="1"/>
    <row r="27" spans="1:10" ht="14.25" customHeight="1"/>
    <row r="28" spans="1:10" ht="14.25" customHeight="1"/>
    <row r="29" spans="1:10" ht="14.25" customHeight="1"/>
    <row r="30" spans="1:10" ht="14.25" customHeight="1"/>
    <row r="31" spans="1:10" ht="14.25" customHeight="1"/>
    <row r="32" spans="1:10"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8.57812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39" customHeight="1">
      <c r="A7" s="335" t="str">
        <f>'Descriere indicatori'!B13&amp;". "&amp;'Descriere indicatori'!C13</f>
        <v>I10. Studiiin extensoapărute în volume colective publicate la edituri recunoscute în domeniu*, precum şi studiile aferente proiectelor*</v>
      </c>
      <c r="B7" s="323"/>
      <c r="C7" s="323"/>
      <c r="D7" s="323"/>
      <c r="E7" s="323"/>
      <c r="F7" s="323"/>
      <c r="G7" s="323"/>
      <c r="H7" s="323"/>
      <c r="I7" s="323"/>
    </row>
    <row r="8" spans="1:12" ht="17.25" customHeight="1">
      <c r="A8" s="12"/>
      <c r="B8" s="133"/>
      <c r="C8" s="133"/>
      <c r="D8" s="133"/>
      <c r="E8" s="133"/>
      <c r="F8" s="133"/>
      <c r="G8" s="133"/>
      <c r="H8" s="133"/>
      <c r="I8" s="133"/>
    </row>
    <row r="9" spans="1:12" ht="14.25" customHeight="1">
      <c r="A9" s="135" t="s">
        <v>167</v>
      </c>
      <c r="B9" s="136" t="s">
        <v>168</v>
      </c>
      <c r="C9" s="136" t="s">
        <v>208</v>
      </c>
      <c r="D9" s="136" t="s">
        <v>209</v>
      </c>
      <c r="E9" s="136" t="s">
        <v>210</v>
      </c>
      <c r="F9" s="137" t="s">
        <v>172</v>
      </c>
      <c r="G9" s="136" t="s">
        <v>211</v>
      </c>
      <c r="H9" s="136" t="s">
        <v>212</v>
      </c>
      <c r="I9" s="138" t="s">
        <v>175</v>
      </c>
      <c r="K9" s="59" t="s">
        <v>176</v>
      </c>
    </row>
    <row r="10" spans="1:12" ht="14.25" customHeight="1">
      <c r="A10" s="139">
        <v>1</v>
      </c>
      <c r="B10" s="179" t="s">
        <v>247</v>
      </c>
      <c r="C10" s="179" t="s">
        <v>248</v>
      </c>
      <c r="D10" s="143" t="s">
        <v>249</v>
      </c>
      <c r="E10" s="180" t="s">
        <v>250</v>
      </c>
      <c r="F10" s="143">
        <v>2007</v>
      </c>
      <c r="G10" s="179" t="s">
        <v>251</v>
      </c>
      <c r="H10" s="143">
        <v>5</v>
      </c>
      <c r="I10" s="64">
        <v>5</v>
      </c>
      <c r="J10" s="181"/>
      <c r="K10" s="66" t="s">
        <v>252</v>
      </c>
      <c r="L10" s="3" t="s">
        <v>253</v>
      </c>
    </row>
    <row r="11" spans="1:12" ht="14.25" customHeight="1">
      <c r="A11" s="145">
        <f>'I10'!A10+1</f>
        <v>2</v>
      </c>
      <c r="B11" s="182" t="s">
        <v>254</v>
      </c>
      <c r="C11" s="182" t="s">
        <v>255</v>
      </c>
      <c r="D11" s="102" t="s">
        <v>256</v>
      </c>
      <c r="E11" s="183" t="s">
        <v>257</v>
      </c>
      <c r="F11" s="102">
        <v>2008</v>
      </c>
      <c r="G11" s="182"/>
      <c r="H11" s="102">
        <v>5</v>
      </c>
      <c r="I11" s="120">
        <v>5</v>
      </c>
      <c r="J11" s="181"/>
      <c r="L11" s="3" t="s">
        <v>258</v>
      </c>
    </row>
    <row r="12" spans="1:12" ht="14.25" customHeight="1">
      <c r="A12" s="94">
        <f>'I10'!A11+1</f>
        <v>3</v>
      </c>
      <c r="B12" s="95"/>
      <c r="C12" s="95"/>
      <c r="D12" s="95"/>
      <c r="E12" s="70"/>
      <c r="F12" s="71"/>
      <c r="G12" s="71"/>
      <c r="H12" s="71"/>
      <c r="I12" s="73"/>
    </row>
    <row r="13" spans="1:12" ht="14.25" customHeight="1">
      <c r="A13" s="94">
        <f>'I10'!A12+1</f>
        <v>4</v>
      </c>
      <c r="B13" s="70"/>
      <c r="C13" s="70"/>
      <c r="D13" s="95"/>
      <c r="E13" s="70"/>
      <c r="F13" s="71"/>
      <c r="G13" s="71"/>
      <c r="H13" s="71"/>
      <c r="I13" s="73"/>
    </row>
    <row r="14" spans="1:12" ht="14.25" customHeight="1">
      <c r="A14" s="94">
        <f>'I10'!A13+1</f>
        <v>5</v>
      </c>
      <c r="B14" s="95"/>
      <c r="C14" s="70"/>
      <c r="D14" s="70"/>
      <c r="E14" s="104"/>
      <c r="F14" s="71"/>
      <c r="G14" s="71"/>
      <c r="H14" s="71"/>
      <c r="I14" s="73"/>
    </row>
    <row r="15" spans="1:12" ht="14.25" customHeight="1">
      <c r="A15" s="94">
        <f>'I10'!A14+1</f>
        <v>6</v>
      </c>
      <c r="B15" s="124"/>
      <c r="C15" s="124"/>
      <c r="D15" s="124"/>
      <c r="E15" s="104"/>
      <c r="F15" s="71"/>
      <c r="G15" s="71"/>
      <c r="H15" s="71"/>
      <c r="I15" s="73"/>
    </row>
    <row r="16" spans="1:12" ht="14.25" customHeight="1">
      <c r="A16" s="94">
        <f>'I10'!A15+1</f>
        <v>7</v>
      </c>
      <c r="B16" s="124"/>
      <c r="C16" s="69"/>
      <c r="D16" s="124"/>
      <c r="E16" s="104"/>
      <c r="F16" s="71"/>
      <c r="G16" s="71"/>
      <c r="H16" s="71"/>
      <c r="I16" s="73"/>
    </row>
    <row r="17" spans="1:9" ht="14.25" customHeight="1">
      <c r="A17" s="94">
        <f>'I10'!A16+1</f>
        <v>8</v>
      </c>
      <c r="B17" s="124"/>
      <c r="C17" s="69"/>
      <c r="D17" s="124"/>
      <c r="E17" s="104"/>
      <c r="F17" s="71"/>
      <c r="G17" s="71"/>
      <c r="H17" s="71"/>
      <c r="I17" s="73"/>
    </row>
    <row r="18" spans="1:9" ht="14.25" customHeight="1">
      <c r="A18" s="94">
        <f>'I10'!A17+1</f>
        <v>9</v>
      </c>
      <c r="B18" s="104"/>
      <c r="C18" s="70"/>
      <c r="D18" s="70"/>
      <c r="E18" s="70"/>
      <c r="F18" s="71"/>
      <c r="G18" s="71"/>
      <c r="H18" s="71"/>
      <c r="I18" s="73"/>
    </row>
    <row r="19" spans="1:9" ht="14.25" customHeight="1">
      <c r="A19" s="74">
        <f>'I10'!A18+1</f>
        <v>10</v>
      </c>
      <c r="B19" s="105"/>
      <c r="C19" s="76"/>
      <c r="D19" s="76"/>
      <c r="E19" s="165"/>
      <c r="F19" s="77"/>
      <c r="G19" s="77"/>
      <c r="H19" s="77"/>
      <c r="I19" s="79"/>
    </row>
    <row r="20" spans="1:9" ht="14.25" customHeight="1">
      <c r="A20" s="166"/>
      <c r="B20" s="121"/>
      <c r="C20" s="121"/>
      <c r="D20" s="167"/>
      <c r="E20" s="167"/>
      <c r="F20" s="167"/>
      <c r="G20" s="167"/>
      <c r="H20" s="82" t="str">
        <f>"Total "&amp;LEFT('I10'!A7,3)</f>
        <v>Total I10</v>
      </c>
      <c r="I20" s="184">
        <f>SUM('I10'!I10:I19)</f>
        <v>10</v>
      </c>
    </row>
    <row r="21" spans="1:9" ht="14.25" customHeight="1">
      <c r="B21" s="45"/>
      <c r="C21" s="45"/>
    </row>
    <row r="22" spans="1:9"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9" ht="48" customHeight="1">
      <c r="A23"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3" s="323"/>
      <c r="C23" s="323"/>
      <c r="D23" s="323"/>
      <c r="E23" s="323"/>
      <c r="F23" s="323"/>
      <c r="G23" s="323"/>
      <c r="H23" s="323"/>
      <c r="I23" s="323"/>
    </row>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A6:I6"/>
    <mergeCell ref="A7:I7"/>
    <mergeCell ref="A22:I22"/>
    <mergeCell ref="A23:I23"/>
  </mergeCells>
  <printOptions horizontalCentered="1"/>
  <pageMargins left="0.74791666666666701" right="0.74791666666666701" top="0.78749999999999998" bottom="0.59027777777777801" header="0" footer="0"/>
  <pageSetup scale="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BBB59"/>
  </sheetPr>
  <dimension ref="A1:L1000"/>
  <sheetViews>
    <sheetView workbookViewId="0"/>
  </sheetViews>
  <sheetFormatPr defaultColWidth="14.41796875" defaultRowHeight="15" customHeight="1"/>
  <cols>
    <col min="1" max="1" width="5" customWidth="1"/>
    <col min="2" max="2" width="21.83984375" customWidth="1"/>
    <col min="3" max="3" width="26.68359375" customWidth="1"/>
    <col min="4" max="4" width="20.41796875" customWidth="1"/>
    <col min="5" max="5" width="6.68359375" customWidth="1"/>
    <col min="6" max="6" width="10.41796875" customWidth="1"/>
    <col min="7" max="7" width="15.839843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c r="J6" s="185"/>
    </row>
    <row r="7" spans="1:12" ht="39" customHeight="1">
      <c r="A7" s="335" t="str">
        <f>'Descriere indicatori'!B14&amp;"a. "&amp;'Descriere indicatori'!C14</f>
        <v>I11a. Publicaţiiinextenso în lucrări ale conferinţelor ştiinţifice de arhitectură, urbanism, peisagistică, design şi restaurare, precum şi ale ştiinţelor conexe - pentru specializări transdisciplinare, la nivel internaţional / naţional / local</v>
      </c>
      <c r="B7" s="323"/>
      <c r="C7" s="323"/>
      <c r="D7" s="323"/>
      <c r="E7" s="323"/>
      <c r="F7" s="323"/>
      <c r="G7" s="323"/>
      <c r="H7" s="323"/>
      <c r="I7" s="323"/>
      <c r="J7" s="12"/>
    </row>
    <row r="8" spans="1:12" ht="19.5" customHeight="1">
      <c r="A8" s="133"/>
      <c r="B8" s="133"/>
      <c r="C8" s="133"/>
      <c r="D8" s="133"/>
      <c r="E8" s="133"/>
      <c r="F8" s="133"/>
      <c r="G8" s="133"/>
      <c r="H8" s="133"/>
      <c r="I8" s="133"/>
      <c r="J8" s="12"/>
    </row>
    <row r="9" spans="1:12" ht="28.5" customHeight="1">
      <c r="A9" s="186" t="s">
        <v>167</v>
      </c>
      <c r="B9" s="187" t="s">
        <v>168</v>
      </c>
      <c r="C9" s="188" t="s">
        <v>227</v>
      </c>
      <c r="D9" s="188" t="s">
        <v>259</v>
      </c>
      <c r="E9" s="187" t="s">
        <v>172</v>
      </c>
      <c r="F9" s="188" t="s">
        <v>260</v>
      </c>
      <c r="G9" s="188" t="s">
        <v>261</v>
      </c>
      <c r="H9" s="187" t="s">
        <v>262</v>
      </c>
      <c r="I9" s="138" t="s">
        <v>26</v>
      </c>
      <c r="J9" s="51"/>
      <c r="K9" s="59" t="s">
        <v>176</v>
      </c>
    </row>
    <row r="10" spans="1:12" ht="32.25" customHeight="1">
      <c r="A10" s="189">
        <v>1</v>
      </c>
      <c r="B10" s="190" t="s">
        <v>192</v>
      </c>
      <c r="C10" s="191" t="s">
        <v>263</v>
      </c>
      <c r="D10" s="191" t="s">
        <v>264</v>
      </c>
      <c r="E10" s="192">
        <v>2014</v>
      </c>
      <c r="F10" s="193">
        <v>41768</v>
      </c>
      <c r="G10" s="190" t="s">
        <v>265</v>
      </c>
      <c r="H10" s="190">
        <v>8</v>
      </c>
      <c r="I10" s="194">
        <v>15</v>
      </c>
      <c r="K10" s="66" t="s">
        <v>266</v>
      </c>
      <c r="L10" s="3" t="s">
        <v>267</v>
      </c>
    </row>
    <row r="11" spans="1:12" ht="26.25" customHeight="1">
      <c r="A11" s="195">
        <f>I11a!A10+1</f>
        <v>2</v>
      </c>
      <c r="B11" s="196" t="s">
        <v>192</v>
      </c>
      <c r="C11" s="102" t="s">
        <v>268</v>
      </c>
      <c r="D11" s="103" t="s">
        <v>269</v>
      </c>
      <c r="E11" s="197">
        <v>2015</v>
      </c>
      <c r="F11" s="198">
        <v>42089</v>
      </c>
      <c r="G11" s="103" t="s">
        <v>270</v>
      </c>
      <c r="H11" s="197">
        <v>8</v>
      </c>
      <c r="I11" s="199">
        <v>15</v>
      </c>
    </row>
    <row r="12" spans="1:12" ht="44.25" customHeight="1">
      <c r="A12" s="195">
        <f>I11a!A11+1</f>
        <v>3</v>
      </c>
      <c r="B12" s="196" t="s">
        <v>192</v>
      </c>
      <c r="C12" s="102" t="s">
        <v>271</v>
      </c>
      <c r="D12" s="103" t="s">
        <v>272</v>
      </c>
      <c r="E12" s="197">
        <v>2013</v>
      </c>
      <c r="F12" s="200" t="s">
        <v>273</v>
      </c>
      <c r="G12" s="103" t="s">
        <v>274</v>
      </c>
      <c r="H12" s="197">
        <v>5</v>
      </c>
      <c r="I12" s="199">
        <v>15</v>
      </c>
    </row>
    <row r="13" spans="1:12" ht="54.75" customHeight="1">
      <c r="A13" s="195">
        <f>I11a!A12+1</f>
        <v>4</v>
      </c>
      <c r="B13" s="196" t="s">
        <v>192</v>
      </c>
      <c r="C13" s="70" t="s">
        <v>275</v>
      </c>
      <c r="D13" s="70" t="s">
        <v>276</v>
      </c>
      <c r="E13" s="196">
        <v>2012</v>
      </c>
      <c r="F13" s="201">
        <v>41228</v>
      </c>
      <c r="G13" s="70" t="s">
        <v>277</v>
      </c>
      <c r="H13" s="196">
        <v>14</v>
      </c>
      <c r="I13" s="199">
        <v>10</v>
      </c>
    </row>
    <row r="14" spans="1:12" ht="78.75" customHeight="1">
      <c r="A14" s="197">
        <v>5</v>
      </c>
      <c r="B14" s="196" t="s">
        <v>192</v>
      </c>
      <c r="C14" s="202" t="s">
        <v>278</v>
      </c>
      <c r="D14" s="196" t="s">
        <v>279</v>
      </c>
      <c r="E14" s="197">
        <v>2012</v>
      </c>
      <c r="F14" s="196" t="s">
        <v>280</v>
      </c>
      <c r="G14" s="196" t="s">
        <v>281</v>
      </c>
      <c r="H14" s="197"/>
      <c r="I14" s="199">
        <v>15</v>
      </c>
    </row>
    <row r="15" spans="1:12" ht="14.25" customHeight="1">
      <c r="A15" s="195">
        <f>I11a!A14+1</f>
        <v>6</v>
      </c>
      <c r="B15" s="176"/>
      <c r="C15" s="176"/>
      <c r="D15" s="176"/>
      <c r="E15" s="176"/>
      <c r="F15" s="176"/>
      <c r="G15" s="176"/>
      <c r="H15" s="176"/>
      <c r="I15" s="176"/>
    </row>
    <row r="16" spans="1:12" ht="14.25" customHeight="1">
      <c r="A16" s="195">
        <f>I11a!A15+1</f>
        <v>7</v>
      </c>
      <c r="B16" s="197"/>
      <c r="C16" s="197"/>
      <c r="D16" s="196"/>
      <c r="E16" s="197"/>
      <c r="F16" s="197"/>
      <c r="G16" s="196"/>
      <c r="H16" s="197"/>
      <c r="I16" s="199"/>
    </row>
    <row r="17" spans="1:10" ht="14.25" customHeight="1">
      <c r="A17" s="195">
        <f>I11a!A16+1</f>
        <v>8</v>
      </c>
      <c r="B17" s="196"/>
      <c r="C17" s="196"/>
      <c r="D17" s="196"/>
      <c r="E17" s="197"/>
      <c r="F17" s="197"/>
      <c r="G17" s="196"/>
      <c r="H17" s="197"/>
      <c r="I17" s="199"/>
    </row>
    <row r="18" spans="1:10" ht="14.25" customHeight="1">
      <c r="A18" s="195">
        <f>I11a!A17+1</f>
        <v>9</v>
      </c>
      <c r="B18" s="196"/>
      <c r="C18" s="196"/>
      <c r="D18" s="196"/>
      <c r="E18" s="196"/>
      <c r="F18" s="196"/>
      <c r="G18" s="203"/>
      <c r="H18" s="196"/>
      <c r="I18" s="204"/>
      <c r="J18" s="58"/>
    </row>
    <row r="19" spans="1:10" ht="14.25" customHeight="1">
      <c r="A19" s="205">
        <f>I11a!A18+1</f>
        <v>10</v>
      </c>
      <c r="B19" s="206"/>
      <c r="C19" s="207"/>
      <c r="D19" s="206"/>
      <c r="E19" s="206"/>
      <c r="F19" s="207"/>
      <c r="G19" s="207"/>
      <c r="H19" s="207"/>
      <c r="I19" s="208"/>
    </row>
    <row r="20" spans="1:10" ht="14.25" customHeight="1">
      <c r="A20" s="209"/>
      <c r="D20" s="210"/>
      <c r="E20" s="45"/>
      <c r="H20" s="82" t="str">
        <f>"Total "&amp;LEFT(I11a!A7,4)</f>
        <v>Total I11a</v>
      </c>
      <c r="I20" s="211">
        <f>SUM(I11a!I10:I19)</f>
        <v>70</v>
      </c>
    </row>
    <row r="21" spans="1:10" ht="14.25" customHeight="1"/>
    <row r="22" spans="1:10" ht="14.25" customHeight="1"/>
    <row r="23" spans="1:10" ht="14.25" customHeight="1"/>
    <row r="24" spans="1:10" ht="14.25" customHeight="1"/>
    <row r="25" spans="1:10" ht="14.25" customHeight="1"/>
    <row r="26" spans="1:10" ht="14.25" customHeight="1"/>
    <row r="27" spans="1:10" ht="14.25" customHeight="1"/>
    <row r="28" spans="1:10" ht="14.25" customHeight="1"/>
    <row r="29" spans="1:10" ht="14.25" customHeight="1"/>
    <row r="30" spans="1:10" ht="14.25" customHeight="1"/>
    <row r="31" spans="1:10" ht="14.25" customHeight="1"/>
    <row r="32" spans="1:10"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I6"/>
    <mergeCell ref="A7:I7"/>
  </mergeCells>
  <printOptions horizontalCentered="1"/>
  <pageMargins left="0.74791666666666701" right="0.74791666666666701" top="0.78749999999999998" bottom="0.59027777777777801" header="0" footer="0"/>
  <pageSetup scale="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BBB59"/>
  </sheetPr>
  <dimension ref="A1:K1000"/>
  <sheetViews>
    <sheetView workbookViewId="0"/>
  </sheetViews>
  <sheetFormatPr defaultColWidth="14.41796875" defaultRowHeight="15" customHeight="1"/>
  <cols>
    <col min="1" max="1" width="5" customWidth="1"/>
    <col min="2" max="2" width="21.15625" customWidth="1"/>
    <col min="3" max="3" width="31" customWidth="1"/>
    <col min="4" max="4" width="27.15625" customWidth="1"/>
    <col min="5" max="5" width="6.68359375" customWidth="1"/>
    <col min="6" max="6" width="10.41796875" customWidth="1"/>
    <col min="7" max="7" width="15.83984375" customWidth="1"/>
    <col min="8" max="8" width="9.578125" customWidth="1"/>
    <col min="9" max="11" width="8.578125" customWidth="1"/>
    <col min="12" max="26" width="8.68359375" customWidth="1"/>
  </cols>
  <sheetData>
    <row r="1" spans="1:11" ht="14.25" customHeight="1">
      <c r="A1" s="50" t="str">
        <f>'Date initiale'!C3</f>
        <v>Universitatea de Arhitectură și Urbanism "Ion Mincu" București</v>
      </c>
      <c r="B1" s="50"/>
      <c r="C1" s="50"/>
      <c r="D1" s="212"/>
    </row>
    <row r="2" spans="1:11" ht="14.25" customHeight="1">
      <c r="A2" s="50" t="str">
        <f>'Date initiale'!B4&amp;" "&amp;'Date initiale'!C4</f>
        <v>Facultatea ARHITECTURA</v>
      </c>
      <c r="B2" s="50"/>
      <c r="C2" s="50"/>
      <c r="D2" s="212"/>
    </row>
    <row r="3" spans="1:11" ht="14.25" customHeight="1">
      <c r="A3" s="50" t="str">
        <f>'Date initiale'!B5&amp;" "&amp;'Date initiale'!C5</f>
        <v>Departamentul Bazele Proiectarii</v>
      </c>
      <c r="B3" s="50"/>
      <c r="C3" s="50"/>
      <c r="D3" s="212"/>
    </row>
    <row r="4" spans="1:11" ht="14.25" customHeight="1">
      <c r="A4" s="81" t="str">
        <f>'Date initiale'!C6&amp;", "&amp;'Date initiale'!C7</f>
        <v>Dulamea Melania, profesor</v>
      </c>
      <c r="B4" s="81"/>
      <c r="C4" s="81"/>
    </row>
    <row r="5" spans="1:11" ht="14.25" customHeight="1">
      <c r="A5" s="81"/>
      <c r="B5" s="81"/>
      <c r="C5" s="81"/>
    </row>
    <row r="6" spans="1:11" ht="14.25" customHeight="1">
      <c r="A6" s="324" t="s">
        <v>166</v>
      </c>
      <c r="B6" s="323"/>
      <c r="C6" s="323"/>
      <c r="D6" s="323"/>
      <c r="E6" s="323"/>
      <c r="F6" s="323"/>
      <c r="G6" s="323"/>
      <c r="H6" s="323"/>
      <c r="I6" s="185"/>
      <c r="J6" s="185"/>
    </row>
    <row r="7" spans="1:11" ht="48" customHeight="1">
      <c r="A7" s="33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323"/>
      <c r="C7" s="323"/>
      <c r="D7" s="323"/>
      <c r="E7" s="323"/>
      <c r="F7" s="323"/>
      <c r="G7" s="323"/>
      <c r="H7" s="323"/>
      <c r="I7" s="169"/>
      <c r="J7" s="169"/>
    </row>
    <row r="8" spans="1:11" ht="21.75" customHeight="1">
      <c r="A8" s="213"/>
      <c r="B8" s="213"/>
      <c r="C8" s="213"/>
      <c r="D8" s="213"/>
      <c r="E8" s="213"/>
      <c r="F8" s="213"/>
      <c r="G8" s="213"/>
      <c r="H8" s="213"/>
    </row>
    <row r="9" spans="1:11" ht="14.25" customHeight="1">
      <c r="A9" s="54" t="s">
        <v>167</v>
      </c>
      <c r="B9" s="55" t="s">
        <v>168</v>
      </c>
      <c r="C9" s="55" t="s">
        <v>282</v>
      </c>
      <c r="D9" s="55" t="s">
        <v>283</v>
      </c>
      <c r="E9" s="55" t="s">
        <v>284</v>
      </c>
      <c r="F9" s="55" t="s">
        <v>285</v>
      </c>
      <c r="G9" s="55" t="s">
        <v>286</v>
      </c>
      <c r="H9" s="57" t="s">
        <v>26</v>
      </c>
      <c r="J9" s="59" t="s">
        <v>176</v>
      </c>
    </row>
    <row r="10" spans="1:11" ht="14.25" customHeight="1">
      <c r="A10" s="94">
        <v>1</v>
      </c>
      <c r="B10" s="70" t="s">
        <v>192</v>
      </c>
      <c r="C10" s="99" t="s">
        <v>287</v>
      </c>
      <c r="D10" s="102" t="s">
        <v>181</v>
      </c>
      <c r="E10" s="214" t="s">
        <v>288</v>
      </c>
      <c r="F10" s="102"/>
      <c r="G10" s="215"/>
      <c r="H10" s="120">
        <v>15</v>
      </c>
      <c r="J10" s="66" t="s">
        <v>289</v>
      </c>
      <c r="K10" s="3" t="s">
        <v>290</v>
      </c>
    </row>
    <row r="11" spans="1:11" ht="14.25" customHeight="1">
      <c r="A11" s="216">
        <v>2</v>
      </c>
      <c r="B11" s="216"/>
      <c r="C11" s="217"/>
      <c r="D11" s="218"/>
      <c r="E11" s="216"/>
      <c r="F11" s="216"/>
      <c r="G11" s="219"/>
      <c r="H11" s="220"/>
      <c r="J11" s="66" t="s">
        <v>291</v>
      </c>
    </row>
    <row r="12" spans="1:11" ht="14.25" customHeight="1">
      <c r="A12" s="216">
        <v>3</v>
      </c>
      <c r="B12" s="32"/>
      <c r="C12" s="32"/>
      <c r="D12" s="32"/>
      <c r="E12" s="32"/>
      <c r="F12" s="32"/>
      <c r="G12" s="32"/>
      <c r="H12" s="32"/>
      <c r="I12" s="58"/>
      <c r="J12" s="66" t="s">
        <v>292</v>
      </c>
    </row>
    <row r="13" spans="1:11" ht="14.25" customHeight="1">
      <c r="A13" s="94">
        <v>4</v>
      </c>
      <c r="B13" s="116"/>
      <c r="C13" s="116"/>
      <c r="D13" s="116"/>
      <c r="E13" s="116"/>
      <c r="F13" s="116"/>
      <c r="G13" s="221"/>
      <c r="H13" s="222"/>
      <c r="I13" s="58"/>
    </row>
    <row r="14" spans="1:11" ht="14.25" customHeight="1">
      <c r="A14" s="216">
        <v>5</v>
      </c>
      <c r="B14" s="70"/>
      <c r="C14" s="70"/>
      <c r="D14" s="70"/>
      <c r="E14" s="70"/>
      <c r="F14" s="70"/>
      <c r="G14" s="223"/>
      <c r="H14" s="73"/>
    </row>
    <row r="15" spans="1:11" ht="14.25" customHeight="1">
      <c r="A15" s="216">
        <v>6</v>
      </c>
      <c r="B15" s="70"/>
      <c r="C15" s="70"/>
      <c r="D15" s="70"/>
      <c r="E15" s="70"/>
      <c r="F15" s="70"/>
      <c r="G15" s="223"/>
      <c r="H15" s="73"/>
      <c r="I15" s="58"/>
    </row>
    <row r="16" spans="1:11" ht="14.25" customHeight="1">
      <c r="A16" s="94">
        <v>7</v>
      </c>
      <c r="B16" s="70"/>
      <c r="C16" s="70"/>
      <c r="D16" s="70"/>
      <c r="E16" s="70"/>
      <c r="F16" s="70"/>
      <c r="G16" s="223"/>
      <c r="H16" s="73"/>
    </row>
    <row r="17" spans="1:9" ht="14.25" customHeight="1">
      <c r="A17" s="216">
        <v>8</v>
      </c>
      <c r="B17" s="102"/>
      <c r="C17" s="102"/>
      <c r="D17" s="102"/>
      <c r="E17" s="102"/>
      <c r="F17" s="102"/>
      <c r="G17" s="215"/>
      <c r="H17" s="120"/>
      <c r="I17" s="58"/>
    </row>
    <row r="18" spans="1:9" ht="14.25" customHeight="1">
      <c r="A18" s="216">
        <v>9</v>
      </c>
      <c r="B18" s="70"/>
      <c r="C18" s="70"/>
      <c r="D18" s="70"/>
      <c r="E18" s="70"/>
      <c r="F18" s="70"/>
      <c r="G18" s="223"/>
      <c r="H18" s="73"/>
      <c r="I18" s="58"/>
    </row>
    <row r="19" spans="1:9" ht="14.25" customHeight="1">
      <c r="A19" s="94">
        <v>10</v>
      </c>
      <c r="B19" s="76"/>
      <c r="C19" s="76"/>
      <c r="D19" s="76"/>
      <c r="E19" s="76"/>
      <c r="F19" s="224"/>
      <c r="G19" s="225"/>
      <c r="H19" s="79"/>
    </row>
    <row r="20" spans="1:9" ht="14.25" customHeight="1">
      <c r="A20" s="132"/>
      <c r="B20" s="121"/>
      <c r="C20" s="121"/>
      <c r="D20" s="121"/>
      <c r="E20" s="121"/>
      <c r="G20" s="82" t="str">
        <f>"Total "&amp;LEFT(I11b!A7,4)</f>
        <v>Total I11b</v>
      </c>
      <c r="H20" s="226">
        <f>SUM(I11b!H10:H19)</f>
        <v>15</v>
      </c>
    </row>
    <row r="21" spans="1:9" ht="14.25" customHeight="1"/>
    <row r="22" spans="1:9" ht="14.25" customHeight="1"/>
    <row r="23" spans="1:9" ht="14.25" customHeight="1"/>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H6"/>
    <mergeCell ref="A7:H7"/>
  </mergeCells>
  <printOptions horizontalCentered="1"/>
  <pageMargins left="0.74791666666666701" right="0.74791666666666701" top="0.78749999999999998" bottom="0.59027777777777801" header="0" footer="0"/>
  <pageSetup scale="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BBB59"/>
  </sheetPr>
  <dimension ref="A1:J1002"/>
  <sheetViews>
    <sheetView workbookViewId="0"/>
  </sheetViews>
  <sheetFormatPr defaultColWidth="14.41796875" defaultRowHeight="15" customHeight="1"/>
  <cols>
    <col min="1" max="1" width="5" customWidth="1"/>
    <col min="2" max="2" width="21.83984375" customWidth="1"/>
    <col min="3" max="3" width="35.15625" customWidth="1"/>
    <col min="4" max="4" width="38.26171875" customWidth="1"/>
    <col min="5" max="5" width="6.68359375" customWidth="1"/>
    <col min="6" max="6" width="10.41796875" customWidth="1"/>
    <col min="7" max="7" width="9.578125" customWidth="1"/>
    <col min="8" max="10" width="8.578125" customWidth="1"/>
    <col min="11" max="26" width="8.68359375" customWidth="1"/>
  </cols>
  <sheetData>
    <row r="1" spans="1:10" ht="14.25" customHeight="1">
      <c r="A1" s="50" t="str">
        <f>'Date initiale'!C3</f>
        <v>Universitatea de Arhitectură și Urbanism "Ion Mincu" București</v>
      </c>
      <c r="B1" s="50"/>
      <c r="C1" s="50"/>
    </row>
    <row r="2" spans="1:10" ht="14.25" customHeight="1">
      <c r="A2" s="50" t="str">
        <f>'Date initiale'!B4&amp;" "&amp;'Date initiale'!C4</f>
        <v>Facultatea ARHITECTURA</v>
      </c>
      <c r="B2" s="50"/>
      <c r="C2" s="50"/>
    </row>
    <row r="3" spans="1:10" ht="14.25" customHeight="1">
      <c r="A3" s="50" t="str">
        <f>'Date initiale'!B5&amp;" "&amp;'Date initiale'!C5</f>
        <v>Departamentul Bazele Proiectarii</v>
      </c>
      <c r="B3" s="50"/>
      <c r="C3" s="50"/>
    </row>
    <row r="4" spans="1:10" ht="14.25" customHeight="1">
      <c r="A4" s="81" t="str">
        <f>'Date initiale'!C6&amp;", "&amp;'Date initiale'!C7</f>
        <v>Dulamea Melania, profesor</v>
      </c>
      <c r="B4" s="81"/>
      <c r="C4" s="81"/>
    </row>
    <row r="5" spans="1:10" ht="14.25" customHeight="1">
      <c r="A5" s="81"/>
      <c r="B5" s="81"/>
      <c r="C5" s="81"/>
    </row>
    <row r="6" spans="1:10" ht="15.75" customHeight="1">
      <c r="A6" s="336" t="s">
        <v>166</v>
      </c>
      <c r="B6" s="323"/>
      <c r="C6" s="323"/>
      <c r="D6" s="323"/>
      <c r="E6" s="323"/>
      <c r="F6" s="323"/>
      <c r="G6" s="323"/>
    </row>
    <row r="7" spans="1:10" ht="14.25" customHeight="1">
      <c r="A7" s="335" t="str">
        <f>'Descriere indicatori'!B14&amp;"c. "&amp;'Descriere indicatori'!C16</f>
        <v>I11c. Susţinere comunicare publică în cadrul conferinţelor, colocviilor, seminariilor internaţionale/naţionale</v>
      </c>
      <c r="B7" s="323"/>
      <c r="C7" s="323"/>
      <c r="D7" s="323"/>
      <c r="E7" s="323"/>
      <c r="F7" s="323"/>
      <c r="G7" s="323"/>
      <c r="H7" s="169"/>
    </row>
    <row r="8" spans="1:10" ht="14.25" customHeight="1">
      <c r="A8" s="133"/>
      <c r="B8" s="133"/>
      <c r="C8" s="133"/>
      <c r="D8" s="133"/>
      <c r="E8" s="133"/>
      <c r="F8" s="133"/>
      <c r="G8" s="133"/>
      <c r="H8" s="133"/>
    </row>
    <row r="9" spans="1:10" ht="14.25" customHeight="1">
      <c r="A9" s="54" t="s">
        <v>167</v>
      </c>
      <c r="B9" s="55" t="s">
        <v>168</v>
      </c>
      <c r="C9" s="55" t="s">
        <v>293</v>
      </c>
      <c r="D9" s="55" t="s">
        <v>294</v>
      </c>
      <c r="E9" s="55" t="s">
        <v>284</v>
      </c>
      <c r="F9" s="55" t="s">
        <v>285</v>
      </c>
      <c r="G9" s="57" t="s">
        <v>26</v>
      </c>
      <c r="I9" s="59" t="s">
        <v>176</v>
      </c>
    </row>
    <row r="10" spans="1:10" ht="14.25" customHeight="1">
      <c r="A10" s="104">
        <v>1</v>
      </c>
      <c r="B10" s="104" t="s">
        <v>192</v>
      </c>
      <c r="C10" s="228" t="s">
        <v>295</v>
      </c>
      <c r="D10" s="229" t="s">
        <v>296</v>
      </c>
      <c r="E10" s="31">
        <v>2015</v>
      </c>
      <c r="F10" s="230">
        <v>42089</v>
      </c>
      <c r="G10" s="231">
        <v>5</v>
      </c>
      <c r="I10" s="66" t="s">
        <v>297</v>
      </c>
      <c r="J10" s="3" t="s">
        <v>298</v>
      </c>
    </row>
    <row r="11" spans="1:10" ht="14.25" customHeight="1">
      <c r="A11" s="104">
        <f>I11c!A10+1</f>
        <v>2</v>
      </c>
      <c r="B11" s="104" t="s">
        <v>192</v>
      </c>
      <c r="C11" s="103" t="s">
        <v>299</v>
      </c>
      <c r="D11" s="228" t="s">
        <v>300</v>
      </c>
      <c r="E11" s="31">
        <v>2014</v>
      </c>
      <c r="F11" s="232">
        <v>41789</v>
      </c>
      <c r="G11" s="231">
        <v>5</v>
      </c>
    </row>
    <row r="12" spans="1:10" ht="14.25" customHeight="1">
      <c r="A12" s="104">
        <f>I11c!A11+1</f>
        <v>3</v>
      </c>
      <c r="B12" s="104" t="s">
        <v>192</v>
      </c>
      <c r="C12" s="228" t="s">
        <v>301</v>
      </c>
      <c r="D12" s="233" t="s">
        <v>302</v>
      </c>
      <c r="E12" s="31">
        <v>2012</v>
      </c>
      <c r="F12" s="232" t="s">
        <v>303</v>
      </c>
      <c r="G12" s="231">
        <v>5</v>
      </c>
    </row>
    <row r="13" spans="1:10" ht="14.25" customHeight="1">
      <c r="A13" s="104">
        <f>I11c!A12+1</f>
        <v>4</v>
      </c>
      <c r="B13" s="70" t="s">
        <v>192</v>
      </c>
      <c r="C13" s="70" t="s">
        <v>304</v>
      </c>
      <c r="D13" s="70" t="s">
        <v>305</v>
      </c>
      <c r="E13" s="70">
        <v>2012</v>
      </c>
      <c r="F13" s="70" t="s">
        <v>306</v>
      </c>
      <c r="G13" s="112">
        <v>5</v>
      </c>
    </row>
    <row r="14" spans="1:10" ht="14.25" customHeight="1">
      <c r="A14" s="104">
        <f>I11c!A13+1</f>
        <v>5</v>
      </c>
      <c r="B14" s="70" t="s">
        <v>192</v>
      </c>
      <c r="C14" s="103" t="s">
        <v>307</v>
      </c>
      <c r="D14" s="103" t="s">
        <v>308</v>
      </c>
      <c r="E14" s="70">
        <v>2009</v>
      </c>
      <c r="F14" s="234">
        <v>39965</v>
      </c>
      <c r="G14" s="112">
        <v>3</v>
      </c>
    </row>
    <row r="15" spans="1:10" ht="14.25" customHeight="1">
      <c r="A15" s="104">
        <f>I11c!A14+1</f>
        <v>6</v>
      </c>
      <c r="B15" s="70" t="s">
        <v>192</v>
      </c>
      <c r="C15" s="70" t="s">
        <v>309</v>
      </c>
      <c r="D15" s="70" t="s">
        <v>310</v>
      </c>
      <c r="E15" s="70">
        <v>2010</v>
      </c>
      <c r="F15" s="235">
        <v>40242</v>
      </c>
      <c r="G15" s="112">
        <v>3</v>
      </c>
    </row>
    <row r="16" spans="1:10" ht="14.25" customHeight="1">
      <c r="A16" s="104">
        <f>I11c!A15+1</f>
        <v>7</v>
      </c>
      <c r="B16" s="70" t="s">
        <v>192</v>
      </c>
      <c r="C16" s="103" t="s">
        <v>311</v>
      </c>
      <c r="D16" s="103" t="s">
        <v>312</v>
      </c>
      <c r="E16" s="70">
        <v>2013</v>
      </c>
      <c r="F16" s="236">
        <v>41362</v>
      </c>
      <c r="G16" s="112">
        <v>5</v>
      </c>
    </row>
    <row r="17" spans="1:7" ht="14.25" customHeight="1">
      <c r="A17" s="104">
        <f>I11c!A16+1</f>
        <v>8</v>
      </c>
      <c r="B17" s="70" t="s">
        <v>192</v>
      </c>
      <c r="C17" s="103" t="s">
        <v>313</v>
      </c>
      <c r="D17" s="70" t="s">
        <v>314</v>
      </c>
      <c r="E17" s="70">
        <v>2007</v>
      </c>
      <c r="F17" s="234" t="s">
        <v>315</v>
      </c>
      <c r="G17" s="112">
        <v>3</v>
      </c>
    </row>
    <row r="18" spans="1:7" ht="14.25" customHeight="1">
      <c r="A18" s="104">
        <f>I11c!A17+1</f>
        <v>9</v>
      </c>
      <c r="B18" s="103" t="s">
        <v>316</v>
      </c>
      <c r="C18" s="103" t="s">
        <v>317</v>
      </c>
      <c r="D18" s="103" t="s">
        <v>310</v>
      </c>
      <c r="E18" s="70">
        <v>2010</v>
      </c>
      <c r="F18" s="70" t="s">
        <v>318</v>
      </c>
      <c r="G18" s="112">
        <v>3</v>
      </c>
    </row>
    <row r="19" spans="1:7" ht="14.25" customHeight="1">
      <c r="A19" s="104">
        <v>10</v>
      </c>
      <c r="B19" s="103" t="s">
        <v>319</v>
      </c>
      <c r="C19" s="103" t="s">
        <v>320</v>
      </c>
      <c r="D19" s="103" t="s">
        <v>321</v>
      </c>
      <c r="E19" s="70">
        <v>2022</v>
      </c>
      <c r="F19" s="70" t="s">
        <v>315</v>
      </c>
      <c r="G19" s="31">
        <v>5</v>
      </c>
    </row>
    <row r="20" spans="1:7" ht="14.25" customHeight="1">
      <c r="A20" s="104">
        <v>11</v>
      </c>
      <c r="B20" s="103" t="s">
        <v>322</v>
      </c>
      <c r="C20" s="103" t="s">
        <v>323</v>
      </c>
      <c r="D20" s="103" t="s">
        <v>321</v>
      </c>
      <c r="E20" s="70">
        <v>2022</v>
      </c>
      <c r="F20" s="70" t="s">
        <v>315</v>
      </c>
      <c r="G20" s="112">
        <v>5</v>
      </c>
    </row>
    <row r="21" spans="1:7" ht="14.25" customHeight="1">
      <c r="A21" s="104">
        <v>12</v>
      </c>
      <c r="B21" s="70" t="s">
        <v>192</v>
      </c>
      <c r="C21" s="32" t="s">
        <v>324</v>
      </c>
      <c r="D21" s="237" t="s">
        <v>325</v>
      </c>
      <c r="E21" s="70">
        <v>2018</v>
      </c>
      <c r="F21" s="70" t="s">
        <v>326</v>
      </c>
      <c r="G21" s="112">
        <v>5</v>
      </c>
    </row>
    <row r="22" spans="1:7" ht="14.25" customHeight="1">
      <c r="A22" s="104">
        <v>13</v>
      </c>
      <c r="B22" s="70" t="s">
        <v>192</v>
      </c>
      <c r="C22" s="32" t="s">
        <v>327</v>
      </c>
      <c r="D22" s="237" t="s">
        <v>325</v>
      </c>
      <c r="E22" s="70">
        <v>2018</v>
      </c>
      <c r="F22" s="70" t="s">
        <v>326</v>
      </c>
      <c r="G22" s="112">
        <v>5</v>
      </c>
    </row>
    <row r="23" spans="1:7" ht="14.25" customHeight="1">
      <c r="A23" s="104">
        <v>14</v>
      </c>
      <c r="B23" s="70" t="s">
        <v>192</v>
      </c>
      <c r="C23" s="176" t="s">
        <v>328</v>
      </c>
      <c r="D23" s="237" t="s">
        <v>329</v>
      </c>
      <c r="E23" s="70">
        <v>2021</v>
      </c>
      <c r="F23" s="70" t="s">
        <v>330</v>
      </c>
      <c r="G23" s="112">
        <v>3</v>
      </c>
    </row>
    <row r="24" spans="1:7" ht="14.25" customHeight="1">
      <c r="A24" s="104">
        <v>15</v>
      </c>
      <c r="B24" s="70" t="s">
        <v>331</v>
      </c>
      <c r="C24" s="45" t="s">
        <v>332</v>
      </c>
      <c r="D24" s="81" t="s">
        <v>333</v>
      </c>
      <c r="E24" s="70">
        <v>2023</v>
      </c>
      <c r="F24" s="70" t="s">
        <v>334</v>
      </c>
      <c r="G24" s="112">
        <v>5</v>
      </c>
    </row>
    <row r="25" spans="1:7" ht="14.25" customHeight="1">
      <c r="A25" s="104">
        <v>16</v>
      </c>
      <c r="B25" s="103" t="s">
        <v>322</v>
      </c>
      <c r="C25" s="19" t="s">
        <v>335</v>
      </c>
      <c r="D25" s="238" t="s">
        <v>336</v>
      </c>
      <c r="E25" s="70">
        <v>2023</v>
      </c>
      <c r="F25" s="70" t="s">
        <v>337</v>
      </c>
      <c r="G25" s="112">
        <v>5</v>
      </c>
    </row>
    <row r="26" spans="1:7" ht="14.25" customHeight="1">
      <c r="D26" s="45"/>
      <c r="F26" s="239" t="str">
        <f>"Total "&amp;LEFT(I11c!A7,4)</f>
        <v>Total I11c</v>
      </c>
      <c r="G26" s="240">
        <f>SUM(I11c!G10:G25)</f>
        <v>70</v>
      </c>
    </row>
    <row r="27" spans="1:7" ht="14.25" customHeight="1"/>
    <row r="28" spans="1:7" ht="14.25" customHeight="1"/>
    <row r="29" spans="1:7" ht="14.25" customHeight="1"/>
    <row r="30" spans="1:7" ht="14.25" customHeight="1"/>
    <row r="31" spans="1:7" ht="14.25" customHeight="1"/>
    <row r="32" spans="1: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sheetData>
  <mergeCells count="2">
    <mergeCell ref="A6:G6"/>
    <mergeCell ref="A7:G7"/>
  </mergeCells>
  <printOptions horizontalCentered="1"/>
  <pageMargins left="0.74791666666666701" right="0.74791666666666701" top="0.78749999999999998" bottom="0.59027777777777801" header="0" footer="0"/>
  <pageSetup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BBB59"/>
  </sheetPr>
  <dimension ref="A1:K1000"/>
  <sheetViews>
    <sheetView workbookViewId="0"/>
  </sheetViews>
  <sheetFormatPr defaultColWidth="14.41796875" defaultRowHeight="15" customHeight="1"/>
  <cols>
    <col min="1" max="1" width="5" customWidth="1"/>
    <col min="2" max="2" width="10.41796875" customWidth="1"/>
    <col min="3" max="3" width="42.68359375" customWidth="1"/>
    <col min="4" max="4" width="23.578125" customWidth="1"/>
    <col min="5" max="5" width="14" customWidth="1"/>
    <col min="6" max="6" width="11.578125" customWidth="1"/>
    <col min="7" max="7" width="9.83984375" customWidth="1"/>
    <col min="8" max="8" width="9.578125" customWidth="1"/>
    <col min="9" max="11" width="8.578125" customWidth="1"/>
    <col min="12" max="26" width="8.68359375" customWidth="1"/>
  </cols>
  <sheetData>
    <row r="1" spans="1:11" ht="14.25" customHeight="1">
      <c r="A1" s="50" t="str">
        <f>'Date initiale'!C3</f>
        <v>Universitatea de Arhitectură și Urbanism "Ion Mincu" București</v>
      </c>
      <c r="B1" s="50"/>
      <c r="C1" s="50"/>
      <c r="D1" s="212"/>
      <c r="E1" s="212"/>
      <c r="F1" s="212"/>
    </row>
    <row r="2" spans="1:11" ht="14.25" customHeight="1">
      <c r="A2" s="50" t="str">
        <f>'Date initiale'!B4&amp;" "&amp;'Date initiale'!C4</f>
        <v>Facultatea ARHITECTURA</v>
      </c>
      <c r="B2" s="50"/>
      <c r="C2" s="50"/>
      <c r="D2" s="212"/>
      <c r="E2" s="212"/>
      <c r="F2" s="212"/>
    </row>
    <row r="3" spans="1:11" ht="14.25" customHeight="1">
      <c r="A3" s="50" t="str">
        <f>'Date initiale'!B5&amp;" "&amp;'Date initiale'!C5</f>
        <v>Departamentul Bazele Proiectarii</v>
      </c>
      <c r="B3" s="50"/>
      <c r="C3" s="50"/>
      <c r="D3" s="212"/>
      <c r="E3" s="212"/>
      <c r="F3" s="212"/>
    </row>
    <row r="4" spans="1:11" ht="14.25" customHeight="1">
      <c r="A4" s="53" t="str">
        <f>'Date initiale'!C6&amp;", "&amp;'Date initiale'!C7</f>
        <v>Dulamea Melania, profesor</v>
      </c>
      <c r="B4" s="53"/>
      <c r="C4" s="53"/>
      <c r="D4" s="212"/>
      <c r="E4" s="212"/>
      <c r="F4" s="212"/>
    </row>
    <row r="5" spans="1:11" ht="14.25" customHeight="1">
      <c r="A5" s="53"/>
      <c r="B5" s="53"/>
      <c r="C5" s="53"/>
      <c r="D5" s="212"/>
      <c r="E5" s="212"/>
      <c r="F5" s="212"/>
    </row>
    <row r="6" spans="1:11" ht="14.25" customHeight="1">
      <c r="A6" s="324" t="s">
        <v>166</v>
      </c>
      <c r="B6" s="323"/>
      <c r="C6" s="323"/>
      <c r="D6" s="323"/>
      <c r="E6" s="323"/>
      <c r="F6" s="323"/>
      <c r="G6" s="323"/>
      <c r="H6" s="323"/>
    </row>
    <row r="7" spans="1:11" ht="50.25" customHeight="1">
      <c r="A7" s="33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323"/>
      <c r="C7" s="323"/>
      <c r="D7" s="323"/>
      <c r="E7" s="323"/>
      <c r="F7" s="323"/>
      <c r="G7" s="323"/>
      <c r="H7" s="323"/>
      <c r="I7" s="2"/>
      <c r="K7" s="2"/>
    </row>
    <row r="8" spans="1:11" ht="14.25" customHeight="1">
      <c r="A8" s="133"/>
      <c r="B8" s="133"/>
      <c r="C8" s="133"/>
      <c r="D8" s="133"/>
      <c r="E8" s="133"/>
      <c r="F8" s="133"/>
      <c r="G8" s="133"/>
      <c r="H8" s="133"/>
    </row>
    <row r="9" spans="1:11" ht="46.5" customHeight="1">
      <c r="A9" s="54" t="s">
        <v>167</v>
      </c>
      <c r="B9" s="136" t="s">
        <v>338</v>
      </c>
      <c r="C9" s="241" t="s">
        <v>339</v>
      </c>
      <c r="D9" s="241" t="s">
        <v>340</v>
      </c>
      <c r="E9" s="136" t="s">
        <v>341</v>
      </c>
      <c r="F9" s="136" t="s">
        <v>342</v>
      </c>
      <c r="G9" s="241" t="s">
        <v>172</v>
      </c>
      <c r="H9" s="138" t="s">
        <v>26</v>
      </c>
      <c r="J9" s="59" t="s">
        <v>176</v>
      </c>
    </row>
    <row r="10" spans="1:11" ht="14.25" customHeight="1">
      <c r="A10" s="242">
        <v>1</v>
      </c>
      <c r="B10" s="116"/>
      <c r="C10" s="116"/>
      <c r="D10" s="116"/>
      <c r="E10" s="116"/>
      <c r="F10" s="116"/>
      <c r="G10" s="116"/>
      <c r="H10" s="222"/>
      <c r="J10" s="66" t="s">
        <v>343</v>
      </c>
      <c r="K10" s="3" t="s">
        <v>122</v>
      </c>
    </row>
    <row r="11" spans="1:11" ht="14.25" customHeight="1">
      <c r="A11" s="243">
        <f>'I12'!A10+1</f>
        <v>2</v>
      </c>
      <c r="B11" s="70"/>
      <c r="C11" s="70"/>
      <c r="D11" s="70"/>
      <c r="E11" s="70"/>
      <c r="F11" s="70"/>
      <c r="G11" s="70"/>
      <c r="H11" s="73"/>
    </row>
    <row r="12" spans="1:11" ht="14.25" customHeight="1">
      <c r="A12" s="243">
        <f>'I12'!A11+1</f>
        <v>3</v>
      </c>
      <c r="B12" s="70"/>
      <c r="C12" s="103"/>
      <c r="D12" s="70"/>
      <c r="E12" s="70"/>
      <c r="F12" s="70"/>
      <c r="G12" s="70"/>
      <c r="H12" s="73"/>
    </row>
    <row r="13" spans="1:11" ht="14.25" customHeight="1">
      <c r="A13" s="243">
        <f>'I12'!A12+1</f>
        <v>4</v>
      </c>
      <c r="B13" s="70"/>
      <c r="C13" s="103"/>
      <c r="D13" s="70"/>
      <c r="E13" s="70"/>
      <c r="F13" s="70"/>
      <c r="G13" s="70"/>
      <c r="H13" s="73"/>
    </row>
    <row r="14" spans="1:11" ht="14.25" customHeight="1">
      <c r="A14" s="243">
        <f>'I12'!A13+1</f>
        <v>5</v>
      </c>
      <c r="B14" s="70"/>
      <c r="C14" s="70"/>
      <c r="D14" s="70"/>
      <c r="E14" s="70"/>
      <c r="F14" s="70"/>
      <c r="G14" s="70"/>
      <c r="H14" s="73"/>
    </row>
    <row r="15" spans="1:11" ht="14.25" customHeight="1">
      <c r="A15" s="243">
        <f>'I12'!A14+1</f>
        <v>6</v>
      </c>
      <c r="B15" s="70"/>
      <c r="C15" s="70"/>
      <c r="D15" s="70"/>
      <c r="E15" s="70"/>
      <c r="F15" s="70"/>
      <c r="G15" s="70"/>
      <c r="H15" s="73"/>
    </row>
    <row r="16" spans="1:11" ht="14.25" customHeight="1">
      <c r="A16" s="243">
        <f>'I12'!A15+1</f>
        <v>7</v>
      </c>
      <c r="B16" s="70"/>
      <c r="C16" s="70"/>
      <c r="D16" s="70"/>
      <c r="E16" s="70"/>
      <c r="F16" s="70"/>
      <c r="G16" s="70"/>
      <c r="H16" s="73"/>
    </row>
    <row r="17" spans="1:8" ht="14.25" customHeight="1">
      <c r="A17" s="243">
        <f>'I12'!A16+1</f>
        <v>8</v>
      </c>
      <c r="B17" s="70"/>
      <c r="C17" s="70"/>
      <c r="D17" s="70"/>
      <c r="E17" s="70"/>
      <c r="F17" s="70"/>
      <c r="G17" s="70"/>
      <c r="H17" s="73"/>
    </row>
    <row r="18" spans="1:8" ht="14.25" customHeight="1">
      <c r="A18" s="94">
        <f>'I12'!A17+1</f>
        <v>9</v>
      </c>
      <c r="B18" s="70"/>
      <c r="C18" s="70"/>
      <c r="D18" s="70"/>
      <c r="E18" s="70"/>
      <c r="F18" s="70"/>
      <c r="G18" s="70"/>
      <c r="H18" s="97"/>
    </row>
    <row r="19" spans="1:8" ht="14.25" customHeight="1">
      <c r="A19" s="244">
        <f>'I12'!A18+1</f>
        <v>10</v>
      </c>
      <c r="B19" s="76"/>
      <c r="C19" s="245"/>
      <c r="D19" s="76"/>
      <c r="E19" s="76"/>
      <c r="F19" s="76"/>
      <c r="G19" s="76"/>
      <c r="H19" s="79"/>
    </row>
    <row r="20" spans="1:8" ht="14.25" customHeight="1">
      <c r="A20" s="80"/>
      <c r="G20" s="82" t="str">
        <f>"Total "&amp;LEFT('I12'!A7,3)</f>
        <v>Total I12</v>
      </c>
      <c r="H20" s="83">
        <f>SUM('I12'!H10:H19)</f>
        <v>0</v>
      </c>
    </row>
    <row r="21" spans="1:8" ht="14.25" customHeight="1"/>
    <row r="22" spans="1:8" ht="53.25" customHeight="1">
      <c r="A22"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323"/>
      <c r="C22" s="323"/>
      <c r="D22" s="323"/>
      <c r="E22" s="323"/>
      <c r="F22" s="323"/>
      <c r="G22" s="323"/>
      <c r="H22" s="323"/>
    </row>
    <row r="23" spans="1:8" ht="14.25" customHeight="1"/>
    <row r="24" spans="1:8" ht="14.25" customHeight="1"/>
    <row r="25" spans="1:8" ht="14.25" customHeight="1"/>
    <row r="26" spans="1:8" ht="14.25" customHeight="1"/>
    <row r="27" spans="1:8" ht="14.25" customHeight="1"/>
    <row r="28" spans="1:8" ht="14.25" customHeight="1"/>
    <row r="29" spans="1:8" ht="14.25" customHeight="1"/>
    <row r="30" spans="1:8" ht="14.25" customHeight="1"/>
    <row r="31" spans="1:8" ht="14.25" customHeight="1"/>
    <row r="32" spans="1:8"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H6"/>
    <mergeCell ref="A7:H7"/>
    <mergeCell ref="A22:H22"/>
  </mergeCells>
  <printOptions horizontalCentered="1"/>
  <pageMargins left="0.74791666666666701" right="0.74791666666666701" top="0.78749999999999998" bottom="0.59027777777777801" header="0" footer="0"/>
  <pageSetup scale="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3D69B"/>
  </sheetPr>
  <dimension ref="B1:C1000"/>
  <sheetViews>
    <sheetView showGridLines="0" workbookViewId="0"/>
  </sheetViews>
  <sheetFormatPr defaultColWidth="14.41796875" defaultRowHeight="15" customHeight="1"/>
  <cols>
    <col min="1" max="1" width="8.68359375" customWidth="1"/>
    <col min="2" max="2" width="28.15625" customWidth="1"/>
    <col min="3" max="3" width="38.41796875" customWidth="1"/>
    <col min="4" max="6" width="8.578125" customWidth="1"/>
    <col min="7" max="26" width="8.68359375" customWidth="1"/>
  </cols>
  <sheetData>
    <row r="1" spans="2:3" ht="14.25" customHeight="1">
      <c r="B1" s="3" t="s">
        <v>6</v>
      </c>
    </row>
    <row r="2" spans="2:3" ht="14.25" customHeight="1"/>
    <row r="3" spans="2:3" ht="14.25" customHeight="1">
      <c r="B3" s="4" t="s">
        <v>7</v>
      </c>
      <c r="C3" s="5" t="s">
        <v>8</v>
      </c>
    </row>
    <row r="4" spans="2:3" ht="14.25" customHeight="1">
      <c r="B4" s="4" t="s">
        <v>9</v>
      </c>
      <c r="C4" s="6" t="s">
        <v>10</v>
      </c>
    </row>
    <row r="5" spans="2:3" ht="14.25" customHeight="1">
      <c r="B5" s="4" t="s">
        <v>11</v>
      </c>
      <c r="C5" s="6" t="s">
        <v>12</v>
      </c>
    </row>
    <row r="6" spans="2:3" ht="14.25" customHeight="1">
      <c r="B6" s="7" t="s">
        <v>13</v>
      </c>
      <c r="C6" s="6" t="s">
        <v>14</v>
      </c>
    </row>
    <row r="7" spans="2:3" ht="14.25" customHeight="1">
      <c r="B7" s="4" t="s">
        <v>15</v>
      </c>
      <c r="C7" s="6" t="s">
        <v>16</v>
      </c>
    </row>
    <row r="8" spans="2:3" ht="14.25" customHeight="1">
      <c r="B8" s="4" t="s">
        <v>17</v>
      </c>
      <c r="C8" s="6" t="s">
        <v>18</v>
      </c>
    </row>
    <row r="9" spans="2:3" ht="14.25" customHeight="1">
      <c r="B9" s="8" t="s">
        <v>19</v>
      </c>
      <c r="C9" s="9" t="s">
        <v>20</v>
      </c>
    </row>
    <row r="10" spans="2:3" ht="15" customHeight="1">
      <c r="B10" s="8" t="s">
        <v>21</v>
      </c>
      <c r="C10" s="10"/>
    </row>
    <row r="11" spans="2:3" ht="14.25" customHeight="1"/>
    <row r="12" spans="2:3" ht="14.25" customHeight="1"/>
    <row r="13" spans="2:3" ht="14.25" customHeight="1"/>
    <row r="14" spans="2:3" ht="14.25" customHeight="1"/>
    <row r="15" spans="2:3" ht="14.25" customHeight="1"/>
    <row r="16" spans="2:3"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8749999999999998" right="0.59027777777777801" top="0.78749999999999998" bottom="0.78749999999999998" header="0" footer="0"/>
  <pageSetup scale="0"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BBB59"/>
  </sheetPr>
  <dimension ref="A1:Z1006"/>
  <sheetViews>
    <sheetView topLeftCell="A4" workbookViewId="0"/>
  </sheetViews>
  <sheetFormatPr defaultColWidth="14.41796875" defaultRowHeight="15" customHeight="1"/>
  <cols>
    <col min="1" max="1" width="5" customWidth="1"/>
    <col min="2" max="2" width="10.41796875" customWidth="1"/>
    <col min="3" max="3" width="42.68359375" customWidth="1"/>
    <col min="4" max="4" width="23.578125" customWidth="1"/>
    <col min="5" max="5" width="14" customWidth="1"/>
    <col min="6" max="6" width="11.578125" customWidth="1"/>
    <col min="7" max="7" width="9.83984375" customWidth="1"/>
    <col min="8" max="8" width="9.578125" customWidth="1"/>
    <col min="9" max="11" width="8.578125" customWidth="1"/>
    <col min="12" max="26" width="8.68359375" customWidth="1"/>
  </cols>
  <sheetData>
    <row r="1" spans="1:11" ht="14.25" customHeight="1">
      <c r="A1" s="50" t="str">
        <f>'Date initiale'!C3</f>
        <v>Universitatea de Arhitectură și Urbanism "Ion Mincu" București</v>
      </c>
      <c r="B1" s="50"/>
      <c r="C1" s="50"/>
      <c r="D1" s="212"/>
    </row>
    <row r="2" spans="1:11" ht="14.25" customHeight="1">
      <c r="A2" s="50" t="str">
        <f>'Date initiale'!B4&amp;" "&amp;'Date initiale'!C4</f>
        <v>Facultatea ARHITECTURA</v>
      </c>
      <c r="B2" s="50"/>
      <c r="C2" s="50"/>
      <c r="D2" s="212"/>
    </row>
    <row r="3" spans="1:11" ht="14.25" customHeight="1">
      <c r="A3" s="50" t="str">
        <f>'Date initiale'!B5&amp;" "&amp;'Date initiale'!C5</f>
        <v>Departamentul Bazele Proiectarii</v>
      </c>
      <c r="B3" s="50"/>
      <c r="C3" s="50"/>
      <c r="D3" s="212"/>
    </row>
    <row r="4" spans="1:11" ht="14.25" customHeight="1">
      <c r="A4" s="81" t="str">
        <f>'Date initiale'!C6&amp;", "&amp;'Date initiale'!C7</f>
        <v>Dulamea Melania, profesor</v>
      </c>
      <c r="B4" s="81"/>
      <c r="C4" s="81"/>
    </row>
    <row r="5" spans="1:11" ht="14.25" customHeight="1">
      <c r="A5" s="81"/>
      <c r="B5" s="81"/>
      <c r="C5" s="81"/>
    </row>
    <row r="6" spans="1:11" ht="14.25" customHeight="1">
      <c r="A6" s="337" t="s">
        <v>166</v>
      </c>
      <c r="B6" s="323"/>
      <c r="C6" s="323"/>
      <c r="D6" s="323"/>
      <c r="E6" s="323"/>
      <c r="F6" s="323"/>
      <c r="G6" s="323"/>
      <c r="H6" s="323"/>
    </row>
    <row r="7" spans="1:11" ht="36" customHeight="1">
      <c r="A7" s="33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323"/>
      <c r="C7" s="323"/>
      <c r="D7" s="323"/>
      <c r="E7" s="323"/>
      <c r="F7" s="323"/>
      <c r="G7" s="323"/>
      <c r="H7" s="323"/>
    </row>
    <row r="8" spans="1:11" ht="14.25" customHeight="1">
      <c r="A8" s="133"/>
      <c r="B8" s="133"/>
      <c r="C8" s="133"/>
      <c r="D8" s="133"/>
      <c r="E8" s="133"/>
      <c r="F8" s="133"/>
      <c r="G8" s="133"/>
      <c r="H8" s="133"/>
    </row>
    <row r="9" spans="1:11" ht="54" customHeight="1">
      <c r="A9" s="54" t="s">
        <v>167</v>
      </c>
      <c r="B9" s="136" t="s">
        <v>338</v>
      </c>
      <c r="C9" s="241" t="s">
        <v>339</v>
      </c>
      <c r="D9" s="241" t="s">
        <v>340</v>
      </c>
      <c r="E9" s="136" t="s">
        <v>341</v>
      </c>
      <c r="F9" s="136" t="s">
        <v>342</v>
      </c>
      <c r="G9" s="241" t="s">
        <v>172</v>
      </c>
      <c r="H9" s="138" t="s">
        <v>26</v>
      </c>
      <c r="J9" s="59" t="s">
        <v>176</v>
      </c>
    </row>
    <row r="10" spans="1:11" ht="14.25" customHeight="1">
      <c r="A10" s="246">
        <v>1</v>
      </c>
      <c r="B10" s="246"/>
      <c r="C10" s="246" t="s">
        <v>344</v>
      </c>
      <c r="D10" s="246" t="s">
        <v>345</v>
      </c>
      <c r="E10" s="246" t="s">
        <v>346</v>
      </c>
      <c r="F10" s="246" t="s">
        <v>347</v>
      </c>
      <c r="G10" s="246">
        <v>2008</v>
      </c>
      <c r="H10" s="247">
        <v>15</v>
      </c>
      <c r="J10" s="66" t="s">
        <v>289</v>
      </c>
      <c r="K10" s="41" t="s">
        <v>122</v>
      </c>
    </row>
    <row r="11" spans="1:11" ht="14.25" customHeight="1">
      <c r="A11" s="246">
        <f>'I13'!A10+1</f>
        <v>2</v>
      </c>
      <c r="B11" s="246"/>
      <c r="C11" s="246" t="s">
        <v>348</v>
      </c>
      <c r="D11" s="246" t="s">
        <v>349</v>
      </c>
      <c r="E11" s="246" t="s">
        <v>350</v>
      </c>
      <c r="F11" s="246" t="s">
        <v>347</v>
      </c>
      <c r="G11" s="246">
        <v>2008</v>
      </c>
      <c r="H11" s="247">
        <v>10</v>
      </c>
    </row>
    <row r="12" spans="1:11" ht="14.25" customHeight="1">
      <c r="A12" s="246">
        <f>'I13'!A11+1</f>
        <v>3</v>
      </c>
      <c r="B12" s="246"/>
      <c r="C12" s="246" t="s">
        <v>351</v>
      </c>
      <c r="D12" s="246" t="s">
        <v>352</v>
      </c>
      <c r="E12" s="246" t="s">
        <v>350</v>
      </c>
      <c r="F12" s="246" t="s">
        <v>347</v>
      </c>
      <c r="G12" s="246">
        <v>2008</v>
      </c>
      <c r="H12" s="247">
        <v>10</v>
      </c>
    </row>
    <row r="13" spans="1:11" ht="14.25" customHeight="1">
      <c r="A13" s="246">
        <f>'I13'!A12+1</f>
        <v>4</v>
      </c>
      <c r="B13" s="246"/>
      <c r="C13" s="246" t="s">
        <v>353</v>
      </c>
      <c r="D13" s="246" t="s">
        <v>354</v>
      </c>
      <c r="E13" s="246" t="s">
        <v>346</v>
      </c>
      <c r="F13" s="246" t="s">
        <v>347</v>
      </c>
      <c r="G13" s="246">
        <v>2010</v>
      </c>
      <c r="H13" s="247">
        <v>15</v>
      </c>
    </row>
    <row r="14" spans="1:11" ht="14.25" customHeight="1">
      <c r="A14" s="246">
        <f>'I13'!A13+1</f>
        <v>5</v>
      </c>
      <c r="B14" s="248"/>
      <c r="C14" s="246" t="s">
        <v>355</v>
      </c>
      <c r="D14" s="246" t="s">
        <v>356</v>
      </c>
      <c r="E14" s="246" t="s">
        <v>350</v>
      </c>
      <c r="F14" s="246" t="s">
        <v>347</v>
      </c>
      <c r="G14" s="246">
        <v>2010</v>
      </c>
      <c r="H14" s="247">
        <v>10</v>
      </c>
    </row>
    <row r="15" spans="1:11" ht="14.25" customHeight="1">
      <c r="A15" s="246">
        <f>'I13'!A14+1</f>
        <v>6</v>
      </c>
      <c r="B15" s="246"/>
      <c r="C15" s="246" t="s">
        <v>357</v>
      </c>
      <c r="D15" s="246" t="s">
        <v>358</v>
      </c>
      <c r="E15" s="246" t="s">
        <v>346</v>
      </c>
      <c r="F15" s="246" t="s">
        <v>347</v>
      </c>
      <c r="G15" s="246">
        <v>2005</v>
      </c>
      <c r="H15" s="247">
        <v>15</v>
      </c>
    </row>
    <row r="16" spans="1:11" ht="14.25" customHeight="1">
      <c r="A16" s="246">
        <f>'I13'!A15+1</f>
        <v>7</v>
      </c>
      <c r="B16" s="246"/>
      <c r="C16" s="248" t="s">
        <v>359</v>
      </c>
      <c r="D16" s="246" t="s">
        <v>360</v>
      </c>
      <c r="E16" s="246" t="s">
        <v>346</v>
      </c>
      <c r="F16" s="246" t="s">
        <v>347</v>
      </c>
      <c r="G16" s="246">
        <v>2008</v>
      </c>
      <c r="H16" s="247">
        <v>15</v>
      </c>
    </row>
    <row r="17" spans="1:26" ht="14.25" customHeight="1">
      <c r="A17" s="246">
        <f>'I13'!A16+1</f>
        <v>8</v>
      </c>
      <c r="B17" s="248"/>
      <c r="C17" s="249" t="s">
        <v>361</v>
      </c>
      <c r="D17" s="248" t="s">
        <v>362</v>
      </c>
      <c r="E17" s="248" t="s">
        <v>346</v>
      </c>
      <c r="F17" s="248" t="s">
        <v>347</v>
      </c>
      <c r="G17" s="248">
        <v>2016</v>
      </c>
      <c r="H17" s="247">
        <v>15</v>
      </c>
    </row>
    <row r="18" spans="1:26" ht="14.25" customHeight="1">
      <c r="A18" s="246">
        <f>'I13'!A17+1</f>
        <v>9</v>
      </c>
      <c r="B18" s="248"/>
      <c r="C18" s="249" t="s">
        <v>363</v>
      </c>
      <c r="D18" s="248" t="s">
        <v>362</v>
      </c>
      <c r="E18" s="248" t="s">
        <v>364</v>
      </c>
      <c r="F18" s="248" t="s">
        <v>347</v>
      </c>
      <c r="G18" s="248">
        <v>2016</v>
      </c>
      <c r="H18" s="247">
        <v>15</v>
      </c>
    </row>
    <row r="19" spans="1:26" ht="14.25" customHeight="1">
      <c r="A19" s="246">
        <f>'I13'!A18+1</f>
        <v>10</v>
      </c>
      <c r="B19" s="248"/>
      <c r="C19" s="249" t="s">
        <v>365</v>
      </c>
      <c r="D19" s="248" t="s">
        <v>366</v>
      </c>
      <c r="E19" s="248" t="s">
        <v>346</v>
      </c>
      <c r="F19" s="248" t="s">
        <v>347</v>
      </c>
      <c r="G19" s="248">
        <v>2016</v>
      </c>
      <c r="H19" s="250">
        <v>15</v>
      </c>
    </row>
    <row r="20" spans="1:26" ht="14.25" customHeight="1">
      <c r="A20" s="246">
        <f>'I13'!A19+1</f>
        <v>11</v>
      </c>
      <c r="B20" s="248"/>
      <c r="C20" s="249" t="s">
        <v>367</v>
      </c>
      <c r="D20" s="248" t="s">
        <v>368</v>
      </c>
      <c r="E20" s="248" t="s">
        <v>346</v>
      </c>
      <c r="F20" s="248" t="s">
        <v>347</v>
      </c>
      <c r="G20" s="248">
        <v>2016</v>
      </c>
      <c r="H20" s="250">
        <v>10</v>
      </c>
    </row>
    <row r="21" spans="1:26" ht="14.25" customHeight="1">
      <c r="A21" s="246"/>
      <c r="B21" s="248"/>
      <c r="C21" s="98" t="s">
        <v>369</v>
      </c>
      <c r="D21" s="248" t="s">
        <v>370</v>
      </c>
      <c r="E21" s="248" t="s">
        <v>346</v>
      </c>
      <c r="F21" s="248" t="s">
        <v>371</v>
      </c>
      <c r="G21" s="248">
        <v>2013</v>
      </c>
      <c r="H21" s="250">
        <v>15</v>
      </c>
    </row>
    <row r="22" spans="1:26" ht="14.25" customHeight="1">
      <c r="A22" s="246">
        <f>'I13'!A20+1</f>
        <v>12</v>
      </c>
      <c r="B22" s="248"/>
      <c r="C22" s="251" t="s">
        <v>372</v>
      </c>
      <c r="D22" s="248" t="s">
        <v>373</v>
      </c>
      <c r="E22" s="248" t="s">
        <v>346</v>
      </c>
      <c r="F22" s="248" t="s">
        <v>374</v>
      </c>
      <c r="G22" s="248">
        <v>2005</v>
      </c>
      <c r="H22" s="250" t="s">
        <v>375</v>
      </c>
    </row>
    <row r="23" spans="1:26" ht="14.25" customHeight="1">
      <c r="A23" s="246">
        <f>'I13'!A22+1</f>
        <v>13</v>
      </c>
      <c r="B23" s="248"/>
      <c r="C23" s="251" t="s">
        <v>376</v>
      </c>
      <c r="D23" s="248" t="s">
        <v>377</v>
      </c>
      <c r="E23" s="248" t="s">
        <v>346</v>
      </c>
      <c r="F23" s="248" t="s">
        <v>374</v>
      </c>
      <c r="G23" s="248">
        <v>2005</v>
      </c>
      <c r="H23" s="250" t="s">
        <v>375</v>
      </c>
    </row>
    <row r="24" spans="1:26" ht="14.25" customHeight="1">
      <c r="A24" s="246">
        <f>'I13'!A23+1</f>
        <v>14</v>
      </c>
      <c r="B24" s="248"/>
      <c r="C24" s="252" t="s">
        <v>378</v>
      </c>
      <c r="D24" s="248" t="s">
        <v>379</v>
      </c>
      <c r="E24" s="248" t="s">
        <v>346</v>
      </c>
      <c r="F24" s="248" t="s">
        <v>371</v>
      </c>
      <c r="G24" s="248">
        <v>2022</v>
      </c>
      <c r="H24" s="250">
        <v>15</v>
      </c>
    </row>
    <row r="25" spans="1:26" ht="14.25" customHeight="1">
      <c r="A25" s="246">
        <f>'I13'!A24+1</f>
        <v>15</v>
      </c>
      <c r="B25" s="252"/>
      <c r="C25" s="252" t="s">
        <v>380</v>
      </c>
      <c r="D25" s="253" t="s">
        <v>379</v>
      </c>
      <c r="E25" s="253" t="s">
        <v>346</v>
      </c>
      <c r="F25" s="253" t="s">
        <v>371</v>
      </c>
      <c r="G25" s="253">
        <v>2022</v>
      </c>
      <c r="H25" s="253">
        <v>15</v>
      </c>
      <c r="I25" s="210"/>
      <c r="J25" s="210"/>
      <c r="K25" s="210"/>
      <c r="L25" s="210"/>
      <c r="M25" s="210"/>
      <c r="N25" s="210"/>
      <c r="O25" s="210"/>
      <c r="P25" s="210"/>
      <c r="Q25" s="210"/>
      <c r="R25" s="210"/>
      <c r="S25" s="210"/>
      <c r="T25" s="210"/>
      <c r="U25" s="210"/>
      <c r="V25" s="210"/>
      <c r="W25" s="210"/>
      <c r="X25" s="210"/>
      <c r="Y25" s="210"/>
      <c r="Z25" s="210"/>
    </row>
    <row r="26" spans="1:26" ht="14.25" customHeight="1">
      <c r="A26" s="246">
        <v>16</v>
      </c>
      <c r="B26" s="252"/>
      <c r="C26" s="252" t="s">
        <v>381</v>
      </c>
      <c r="D26" s="253" t="s">
        <v>382</v>
      </c>
      <c r="E26" s="253" t="s">
        <v>346</v>
      </c>
      <c r="F26" s="253" t="s">
        <v>383</v>
      </c>
      <c r="G26" s="253">
        <v>2023</v>
      </c>
      <c r="H26" s="253">
        <v>10</v>
      </c>
      <c r="I26" s="210"/>
      <c r="J26" s="210"/>
      <c r="K26" s="210"/>
      <c r="L26" s="210"/>
      <c r="M26" s="210"/>
      <c r="N26" s="210"/>
      <c r="O26" s="210"/>
      <c r="P26" s="210"/>
      <c r="Q26" s="210"/>
      <c r="R26" s="210"/>
      <c r="S26" s="210"/>
      <c r="T26" s="210"/>
      <c r="U26" s="210"/>
      <c r="V26" s="210"/>
      <c r="W26" s="210"/>
      <c r="X26" s="210"/>
      <c r="Y26" s="210"/>
      <c r="Z26" s="210"/>
    </row>
    <row r="27" spans="1:26" ht="14.25" customHeight="1">
      <c r="A27" s="246">
        <v>17</v>
      </c>
      <c r="B27" s="252"/>
      <c r="C27" s="252" t="s">
        <v>384</v>
      </c>
      <c r="D27" s="253" t="s">
        <v>382</v>
      </c>
      <c r="E27" s="253" t="s">
        <v>346</v>
      </c>
      <c r="F27" s="253" t="s">
        <v>383</v>
      </c>
      <c r="G27" s="253">
        <v>2023</v>
      </c>
      <c r="H27" s="253">
        <v>10</v>
      </c>
      <c r="I27" s="210"/>
      <c r="J27" s="210"/>
      <c r="K27" s="210"/>
      <c r="L27" s="210"/>
      <c r="M27" s="210"/>
      <c r="N27" s="210"/>
      <c r="O27" s="210"/>
      <c r="P27" s="210"/>
      <c r="Q27" s="210"/>
      <c r="R27" s="210"/>
      <c r="S27" s="210"/>
      <c r="T27" s="210"/>
      <c r="U27" s="210"/>
      <c r="V27" s="210"/>
      <c r="W27" s="210"/>
      <c r="X27" s="210"/>
      <c r="Y27" s="210"/>
      <c r="Z27" s="210"/>
    </row>
    <row r="28" spans="1:26" ht="14.25" customHeight="1">
      <c r="A28" s="246">
        <v>18</v>
      </c>
      <c r="B28" s="252"/>
      <c r="C28" s="254" t="s">
        <v>385</v>
      </c>
      <c r="D28" s="248" t="s">
        <v>386</v>
      </c>
      <c r="E28" s="253" t="s">
        <v>387</v>
      </c>
      <c r="F28" s="248" t="s">
        <v>347</v>
      </c>
      <c r="G28" s="248">
        <v>2023</v>
      </c>
      <c r="H28" s="250">
        <v>10</v>
      </c>
      <c r="I28" s="210"/>
      <c r="J28" s="210"/>
      <c r="K28" s="210"/>
      <c r="L28" s="210"/>
      <c r="M28" s="210"/>
      <c r="N28" s="210"/>
      <c r="O28" s="210"/>
      <c r="P28" s="210"/>
      <c r="Q28" s="210"/>
      <c r="R28" s="210"/>
      <c r="S28" s="210"/>
      <c r="T28" s="210"/>
      <c r="U28" s="210"/>
      <c r="V28" s="210"/>
      <c r="W28" s="210"/>
      <c r="X28" s="210"/>
      <c r="Y28" s="210"/>
      <c r="Z28" s="210"/>
    </row>
    <row r="29" spans="1:26" ht="14.25" customHeight="1">
      <c r="A29" s="246">
        <v>19</v>
      </c>
      <c r="B29" s="251"/>
      <c r="I29" s="255"/>
      <c r="J29" s="255"/>
      <c r="K29" s="255"/>
      <c r="L29" s="255"/>
      <c r="M29" s="255"/>
      <c r="N29" s="255"/>
      <c r="O29" s="255"/>
      <c r="P29" s="255"/>
      <c r="Q29" s="255"/>
      <c r="R29" s="255"/>
      <c r="S29" s="255"/>
      <c r="T29" s="255"/>
      <c r="U29" s="255"/>
      <c r="V29" s="255"/>
      <c r="W29" s="255"/>
      <c r="X29" s="255"/>
      <c r="Y29" s="255"/>
      <c r="Z29" s="255"/>
    </row>
    <row r="30" spans="1:26" ht="14.25" customHeight="1">
      <c r="A30" s="132"/>
      <c r="G30" s="82" t="str">
        <f>"Total "&amp;LEFT('I13'!A7,3)</f>
        <v>Total I13</v>
      </c>
      <c r="H30" s="83">
        <f>SUM('I13'!H10:H28)</f>
        <v>220</v>
      </c>
    </row>
    <row r="31" spans="1:26" ht="14.25" customHeight="1"/>
    <row r="32" spans="1:26" ht="53.25" customHeight="1">
      <c r="A32"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32" s="323"/>
      <c r="C32" s="323"/>
      <c r="D32" s="323"/>
      <c r="E32" s="323"/>
      <c r="F32" s="323"/>
      <c r="G32" s="323"/>
      <c r="H32" s="323"/>
    </row>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sheetData>
  <mergeCells count="3">
    <mergeCell ref="A6:H6"/>
    <mergeCell ref="A7:H7"/>
    <mergeCell ref="A32:H32"/>
  </mergeCells>
  <printOptions horizontalCentered="1"/>
  <pageMargins left="0.74791666666666701" right="0.74791666666666701" top="0.78749999999999998" bottom="0.59027777777777801" header="0" footer="0"/>
  <pageSetup scale="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BBB59"/>
  </sheetPr>
  <dimension ref="A1:K1000"/>
  <sheetViews>
    <sheetView workbookViewId="0">
      <selection activeCell="H11" sqref="H11"/>
    </sheetView>
  </sheetViews>
  <sheetFormatPr defaultColWidth="14.41796875" defaultRowHeight="15" customHeight="1"/>
  <cols>
    <col min="1" max="1" width="5" customWidth="1"/>
    <col min="2" max="2" width="10.41796875" customWidth="1"/>
    <col min="3" max="3" width="60.83984375" customWidth="1"/>
    <col min="4" max="4" width="23.578125" customWidth="1"/>
    <col min="5" max="5" width="14" customWidth="1"/>
    <col min="6" max="6" width="11.578125" customWidth="1"/>
    <col min="7" max="7" width="9.83984375" customWidth="1"/>
    <col min="8" max="8" width="9.578125" customWidth="1"/>
    <col min="9" max="9" width="8.578125" customWidth="1"/>
    <col min="10" max="10" width="10.26171875" customWidth="1"/>
    <col min="11" max="11" width="8.578125" customWidth="1"/>
    <col min="12" max="26" width="8.68359375" customWidth="1"/>
  </cols>
  <sheetData>
    <row r="1" spans="1:11" ht="14.25" customHeight="1">
      <c r="A1" s="50" t="str">
        <f>'Date initiale'!C3</f>
        <v>Universitatea de Arhitectură și Urbanism "Ion Mincu" București</v>
      </c>
      <c r="B1" s="50"/>
      <c r="C1" s="50"/>
      <c r="D1" s="212"/>
      <c r="E1" s="212"/>
      <c r="F1" s="212"/>
    </row>
    <row r="2" spans="1:11" ht="14.25" customHeight="1">
      <c r="A2" s="50" t="str">
        <f>'Date initiale'!B4&amp;" "&amp;'Date initiale'!C4</f>
        <v>Facultatea ARHITECTURA</v>
      </c>
      <c r="B2" s="50"/>
      <c r="C2" s="50"/>
      <c r="D2" s="212"/>
      <c r="E2" s="212"/>
      <c r="F2" s="212"/>
    </row>
    <row r="3" spans="1:11" ht="14.25" customHeight="1">
      <c r="A3" s="50" t="str">
        <f>'Date initiale'!B5&amp;" "&amp;'Date initiale'!C5</f>
        <v>Departamentul Bazele Proiectarii</v>
      </c>
      <c r="B3" s="50"/>
      <c r="C3" s="50"/>
      <c r="D3" s="212"/>
      <c r="E3" s="212"/>
      <c r="F3" s="212"/>
    </row>
    <row r="4" spans="1:11" ht="14.25" customHeight="1">
      <c r="A4" s="53" t="str">
        <f>'Date initiale'!C6&amp;", "&amp;'Date initiale'!C7</f>
        <v>Dulamea Melania, profesor</v>
      </c>
      <c r="B4" s="53"/>
      <c r="C4" s="53"/>
      <c r="D4" s="212"/>
      <c r="E4" s="212"/>
      <c r="F4" s="212"/>
    </row>
    <row r="5" spans="1:11" ht="14.25" customHeight="1">
      <c r="A5" s="53"/>
      <c r="B5" s="53"/>
      <c r="C5" s="53"/>
      <c r="D5" s="212"/>
      <c r="E5" s="212"/>
      <c r="F5" s="212"/>
    </row>
    <row r="6" spans="1:11" ht="14.25" customHeight="1">
      <c r="A6" s="324" t="s">
        <v>166</v>
      </c>
      <c r="B6" s="323"/>
      <c r="C6" s="323"/>
      <c r="D6" s="323"/>
      <c r="E6" s="323"/>
      <c r="F6" s="323"/>
      <c r="G6" s="323"/>
      <c r="H6" s="323"/>
    </row>
    <row r="7" spans="1:11" ht="54" customHeight="1">
      <c r="A7" s="335" t="str">
        <f>'Descriere indicatori'!B19&amp;"a. "&amp;'Descriere indicatori'!C19</f>
        <v>I14a. Proiect de amenajarea teritoriului şi peisaj la nivel macro-teritorial:naţional, transfrontalier, interjudeţean/ la nivel mezzo-teritorial:judeţean, periurban, metropolitan/ strategii de dezvoltare, studii de fundamentare, planuri de management şi mobilitate) avizate**</v>
      </c>
      <c r="B7" s="323"/>
      <c r="C7" s="323"/>
      <c r="D7" s="323"/>
      <c r="E7" s="323"/>
      <c r="F7" s="323"/>
      <c r="G7" s="323"/>
      <c r="H7" s="323"/>
    </row>
    <row r="8" spans="1:11" ht="14.25" customHeight="1">
      <c r="A8" s="133"/>
      <c r="B8" s="133"/>
      <c r="C8" s="133"/>
      <c r="D8" s="133"/>
      <c r="E8" s="133"/>
      <c r="F8" s="256"/>
      <c r="G8" s="256"/>
      <c r="H8" s="256"/>
    </row>
    <row r="9" spans="1:11" ht="14.25" customHeight="1">
      <c r="A9" s="54" t="s">
        <v>167</v>
      </c>
      <c r="B9" s="136" t="s">
        <v>338</v>
      </c>
      <c r="C9" s="241" t="s">
        <v>339</v>
      </c>
      <c r="D9" s="241" t="s">
        <v>340</v>
      </c>
      <c r="E9" s="136" t="s">
        <v>388</v>
      </c>
      <c r="F9" s="136" t="s">
        <v>342</v>
      </c>
      <c r="G9" s="241" t="s">
        <v>172</v>
      </c>
      <c r="H9" s="138" t="s">
        <v>26</v>
      </c>
      <c r="J9" s="59" t="s">
        <v>176</v>
      </c>
    </row>
    <row r="10" spans="1:11" ht="14.25" customHeight="1">
      <c r="A10" s="257">
        <v>1</v>
      </c>
      <c r="B10" s="258"/>
      <c r="C10" s="259" t="s">
        <v>389</v>
      </c>
      <c r="D10" s="260" t="s">
        <v>390</v>
      </c>
      <c r="E10" s="258"/>
      <c r="F10" s="259" t="s">
        <v>391</v>
      </c>
      <c r="G10" s="260">
        <v>2019</v>
      </c>
      <c r="H10" s="261">
        <v>10</v>
      </c>
      <c r="J10" s="66" t="s">
        <v>392</v>
      </c>
      <c r="K10" s="3" t="s">
        <v>122</v>
      </c>
    </row>
    <row r="11" spans="1:11" ht="14.25" customHeight="1">
      <c r="A11" s="243">
        <f>I14a!A10+1</f>
        <v>2</v>
      </c>
      <c r="B11" s="31"/>
      <c r="C11" s="45" t="s">
        <v>393</v>
      </c>
      <c r="D11" s="31" t="s">
        <v>390</v>
      </c>
      <c r="E11" s="32"/>
      <c r="F11" s="259" t="s">
        <v>391</v>
      </c>
      <c r="G11" s="31">
        <v>2019</v>
      </c>
      <c r="H11" s="355">
        <v>10</v>
      </c>
    </row>
    <row r="12" spans="1:11" ht="14.25" customHeight="1">
      <c r="A12" s="243">
        <f>I14a!A11+1</f>
        <v>3</v>
      </c>
      <c r="B12" s="70"/>
      <c r="C12" s="15"/>
      <c r="D12" s="70"/>
      <c r="E12" s="70"/>
      <c r="F12" s="259"/>
      <c r="G12" s="70"/>
      <c r="H12" s="262"/>
    </row>
    <row r="13" spans="1:11" ht="14.25" customHeight="1">
      <c r="A13" s="243">
        <f>I14a!A12+1</f>
        <v>4</v>
      </c>
      <c r="B13" s="70"/>
      <c r="C13" s="70"/>
      <c r="D13" s="70"/>
      <c r="E13" s="70"/>
      <c r="F13" s="70"/>
      <c r="G13" s="70"/>
      <c r="H13" s="262"/>
    </row>
    <row r="14" spans="1:11" ht="14.25" customHeight="1">
      <c r="A14" s="243">
        <f>I14a!A13+1</f>
        <v>5</v>
      </c>
      <c r="B14" s="70"/>
      <c r="C14" s="70"/>
      <c r="D14" s="70"/>
      <c r="E14" s="70"/>
      <c r="F14" s="70"/>
      <c r="G14" s="70"/>
      <c r="H14" s="262"/>
    </row>
    <row r="15" spans="1:11" ht="14.25" customHeight="1">
      <c r="A15" s="243">
        <f>I14a!A14+1</f>
        <v>6</v>
      </c>
      <c r="B15" s="70"/>
      <c r="C15" s="70"/>
      <c r="D15" s="70"/>
      <c r="E15" s="70"/>
      <c r="F15" s="70"/>
      <c r="G15" s="70"/>
      <c r="H15" s="262"/>
    </row>
    <row r="16" spans="1:11" ht="14.25" customHeight="1">
      <c r="A16" s="243">
        <f>I14a!A15+1</f>
        <v>7</v>
      </c>
      <c r="B16" s="70"/>
      <c r="C16" s="70"/>
      <c r="D16" s="70"/>
      <c r="E16" s="70"/>
      <c r="F16" s="70"/>
      <c r="G16" s="70"/>
      <c r="H16" s="262"/>
    </row>
    <row r="17" spans="1:8" ht="14.25" customHeight="1">
      <c r="A17" s="243">
        <f>I14a!A16+1</f>
        <v>8</v>
      </c>
      <c r="B17" s="70"/>
      <c r="C17" s="70"/>
      <c r="D17" s="70"/>
      <c r="E17" s="70"/>
      <c r="F17" s="70"/>
      <c r="G17" s="70"/>
      <c r="H17" s="262"/>
    </row>
    <row r="18" spans="1:8" ht="14.25" customHeight="1">
      <c r="A18" s="243">
        <f>I14a!A17+1</f>
        <v>9</v>
      </c>
      <c r="B18" s="70"/>
      <c r="C18" s="70"/>
      <c r="D18" s="70"/>
      <c r="E18" s="70"/>
      <c r="F18" s="70"/>
      <c r="G18" s="70"/>
      <c r="H18" s="262"/>
    </row>
    <row r="19" spans="1:8" ht="14.25" customHeight="1">
      <c r="A19" s="263">
        <f>I14a!A18+1</f>
        <v>10</v>
      </c>
      <c r="B19" s="76"/>
      <c r="C19" s="76"/>
      <c r="D19" s="76"/>
      <c r="E19" s="76"/>
      <c r="F19" s="76"/>
      <c r="G19" s="76"/>
      <c r="H19" s="264"/>
    </row>
    <row r="20" spans="1:8" ht="14.25" customHeight="1">
      <c r="A20" s="132"/>
      <c r="G20" s="82" t="str">
        <f>"Total "&amp;LEFT(I14a!A7,4)</f>
        <v>Total I14a</v>
      </c>
      <c r="H20" s="83">
        <f>SUM(I14a!H10:H19)</f>
        <v>20</v>
      </c>
    </row>
    <row r="21" spans="1:8" ht="14.25" customHeight="1"/>
    <row r="22" spans="1:8" ht="53.25" customHeight="1">
      <c r="A22"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323"/>
      <c r="C22" s="323"/>
      <c r="D22" s="323"/>
      <c r="E22" s="323"/>
      <c r="F22" s="323"/>
      <c r="G22" s="323"/>
      <c r="H22" s="323"/>
    </row>
    <row r="23" spans="1:8" ht="14.25" customHeight="1"/>
    <row r="24" spans="1:8" ht="14.25" customHeight="1"/>
    <row r="25" spans="1:8" ht="14.25" customHeight="1"/>
    <row r="26" spans="1:8" ht="14.25" customHeight="1"/>
    <row r="27" spans="1:8" ht="14.25" customHeight="1"/>
    <row r="28" spans="1:8" ht="14.25" customHeight="1"/>
    <row r="29" spans="1:8" ht="14.25" customHeight="1"/>
    <row r="30" spans="1:8" ht="14.25" customHeight="1"/>
    <row r="31" spans="1:8" ht="14.25" customHeight="1"/>
    <row r="32" spans="1:8" ht="14.25" customHeight="1"/>
    <row r="33" spans="1:9" ht="14.25" customHeight="1"/>
    <row r="34" spans="1:9" ht="14.25" customHeight="1"/>
    <row r="35" spans="1:9" ht="14.25" customHeight="1"/>
    <row r="36" spans="1:9" ht="14.25" customHeight="1"/>
    <row r="37" spans="1:9" ht="14.25" customHeight="1"/>
    <row r="38" spans="1:9" ht="14.25" customHeight="1"/>
    <row r="39" spans="1:9" ht="14.25" customHeight="1"/>
    <row r="40" spans="1:9" ht="14.25" customHeight="1"/>
    <row r="41" spans="1:9" ht="54" customHeight="1">
      <c r="A41" s="135" t="s">
        <v>394</v>
      </c>
      <c r="B41" s="136" t="s">
        <v>338</v>
      </c>
      <c r="C41" s="241" t="s">
        <v>339</v>
      </c>
      <c r="D41" s="241" t="s">
        <v>340</v>
      </c>
      <c r="E41" s="136" t="s">
        <v>341</v>
      </c>
      <c r="F41" s="136" t="s">
        <v>341</v>
      </c>
      <c r="G41" s="136" t="s">
        <v>342</v>
      </c>
      <c r="H41" s="241" t="s">
        <v>172</v>
      </c>
      <c r="I41" s="138" t="s">
        <v>395</v>
      </c>
    </row>
    <row r="42" spans="1:9" ht="14.25" customHeight="1"/>
    <row r="43" spans="1:9" ht="14.25" customHeight="1"/>
    <row r="44" spans="1:9" ht="14.25" customHeight="1"/>
    <row r="45" spans="1:9" ht="14.25" customHeight="1"/>
    <row r="46" spans="1:9" ht="14.25" customHeight="1"/>
    <row r="47" spans="1:9" ht="14.25" customHeight="1"/>
    <row r="48" spans="1:9"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H6"/>
    <mergeCell ref="A7:H7"/>
    <mergeCell ref="A22:H22"/>
  </mergeCells>
  <printOptions horizontalCentered="1"/>
  <pageMargins left="0.74791666666666701" right="0.74791666666666701" top="0.78749999999999998" bottom="0.59027777777777801" header="0" footer="0"/>
  <pageSetup scale="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BBB59"/>
  </sheetPr>
  <dimension ref="A1:K1000"/>
  <sheetViews>
    <sheetView workbookViewId="0"/>
  </sheetViews>
  <sheetFormatPr defaultColWidth="14.41796875" defaultRowHeight="15" customHeight="1"/>
  <cols>
    <col min="1" max="1" width="5" customWidth="1"/>
    <col min="2" max="2" width="10.41796875" customWidth="1"/>
    <col min="3" max="3" width="42.68359375" customWidth="1"/>
    <col min="4" max="4" width="23.578125" customWidth="1"/>
    <col min="5" max="5" width="14" customWidth="1"/>
    <col min="6" max="6" width="11.578125" customWidth="1"/>
    <col min="7" max="7" width="9.83984375" customWidth="1"/>
    <col min="8" max="8" width="9.578125" customWidth="1"/>
    <col min="9" max="11" width="8.578125" customWidth="1"/>
    <col min="12" max="26" width="8.68359375" customWidth="1"/>
  </cols>
  <sheetData>
    <row r="1" spans="1:11" ht="14.25" customHeight="1">
      <c r="A1" s="81" t="str">
        <f>'Date initiale'!C3</f>
        <v>Universitatea de Arhitectură și Urbanism "Ion Mincu" București</v>
      </c>
      <c r="B1" s="81"/>
      <c r="C1" s="81"/>
      <c r="D1" s="2"/>
      <c r="E1" s="2"/>
      <c r="F1" s="2"/>
      <c r="G1" s="2"/>
      <c r="H1" s="2"/>
    </row>
    <row r="2" spans="1:11" ht="14.25" customHeight="1">
      <c r="A2" s="81" t="str">
        <f>'Date initiale'!B4&amp;" "&amp;'Date initiale'!C4</f>
        <v>Facultatea ARHITECTURA</v>
      </c>
      <c r="B2" s="81"/>
      <c r="C2" s="81"/>
      <c r="D2" s="2"/>
      <c r="E2" s="2"/>
      <c r="F2" s="2"/>
      <c r="G2" s="2"/>
      <c r="H2" s="2"/>
    </row>
    <row r="3" spans="1:11" ht="14.25" customHeight="1">
      <c r="A3" s="81" t="str">
        <f>'Date initiale'!B5&amp;" "&amp;'Date initiale'!C5</f>
        <v>Departamentul Bazele Proiectarii</v>
      </c>
      <c r="B3" s="81"/>
      <c r="C3" s="81"/>
      <c r="D3" s="2"/>
      <c r="E3" s="2"/>
      <c r="F3" s="2"/>
      <c r="G3" s="2"/>
      <c r="H3" s="2"/>
    </row>
    <row r="4" spans="1:11" ht="14.25" customHeight="1">
      <c r="A4" s="81" t="str">
        <f>'Date initiale'!C6&amp;", "&amp;'Date initiale'!C7</f>
        <v>Dulamea Melania, profesor</v>
      </c>
      <c r="B4" s="81"/>
      <c r="C4" s="81"/>
      <c r="D4" s="2"/>
      <c r="E4" s="2"/>
      <c r="F4" s="2"/>
      <c r="G4" s="2"/>
      <c r="H4" s="2"/>
    </row>
    <row r="5" spans="1:11" ht="14.25" customHeight="1">
      <c r="A5" s="81"/>
      <c r="B5" s="81"/>
      <c r="C5" s="81"/>
      <c r="D5" s="2"/>
      <c r="E5" s="2"/>
      <c r="F5" s="2"/>
      <c r="G5" s="2"/>
      <c r="H5" s="2"/>
    </row>
    <row r="6" spans="1:11" ht="14.25" customHeight="1">
      <c r="A6" s="337" t="s">
        <v>166</v>
      </c>
      <c r="B6" s="323"/>
      <c r="C6" s="323"/>
      <c r="D6" s="323"/>
      <c r="E6" s="323"/>
      <c r="F6" s="323"/>
      <c r="G6" s="323"/>
      <c r="H6" s="323"/>
    </row>
    <row r="7" spans="1:11" ht="36.75" customHeight="1">
      <c r="A7" s="335" t="str">
        <f>'Descriere indicatori'!B19&amp;"b. "&amp;'Descriere indicatori'!C20</f>
        <v>I14b. Proiect urbanistic şi peisagistic la nivelul Planurilor Generale / Zonale ale Localităţilor (inclusiv studii de fundamentare, de inserţie, de oportunitate) avizate**</v>
      </c>
      <c r="B7" s="323"/>
      <c r="C7" s="323"/>
      <c r="D7" s="323"/>
      <c r="E7" s="323"/>
      <c r="F7" s="323"/>
      <c r="G7" s="323"/>
      <c r="H7" s="323"/>
    </row>
    <row r="8" spans="1:11" ht="19.5" customHeight="1">
      <c r="A8" s="227"/>
      <c r="B8" s="227"/>
      <c r="C8" s="227"/>
      <c r="D8" s="227"/>
      <c r="E8" s="227"/>
      <c r="F8" s="227"/>
      <c r="G8" s="227"/>
      <c r="H8" s="227"/>
    </row>
    <row r="9" spans="1:11" ht="14.25" customHeight="1">
      <c r="A9" s="135" t="s">
        <v>167</v>
      </c>
      <c r="B9" s="136" t="s">
        <v>338</v>
      </c>
      <c r="C9" s="241" t="s">
        <v>339</v>
      </c>
      <c r="D9" s="241" t="s">
        <v>340</v>
      </c>
      <c r="E9" s="136" t="s">
        <v>388</v>
      </c>
      <c r="F9" s="136" t="s">
        <v>342</v>
      </c>
      <c r="G9" s="241" t="s">
        <v>172</v>
      </c>
      <c r="H9" s="138" t="s">
        <v>26</v>
      </c>
      <c r="J9" s="59" t="s">
        <v>176</v>
      </c>
    </row>
    <row r="10" spans="1:11" ht="14.25" customHeight="1">
      <c r="A10" s="67">
        <v>1</v>
      </c>
      <c r="B10" s="265"/>
      <c r="C10" s="266"/>
      <c r="D10" s="265"/>
      <c r="E10" s="267"/>
      <c r="F10" s="267"/>
      <c r="G10" s="265"/>
      <c r="H10" s="222"/>
      <c r="J10" s="66" t="s">
        <v>396</v>
      </c>
      <c r="K10" s="3" t="s">
        <v>122</v>
      </c>
    </row>
    <row r="11" spans="1:11" ht="14.25" customHeight="1">
      <c r="A11" s="94">
        <f>I14b!A10+1</f>
        <v>2</v>
      </c>
      <c r="B11" s="70"/>
      <c r="C11" s="69"/>
      <c r="D11" s="70"/>
      <c r="E11" s="70"/>
      <c r="F11" s="70"/>
      <c r="G11" s="121"/>
      <c r="H11" s="73"/>
    </row>
    <row r="12" spans="1:11" ht="14.25" customHeight="1">
      <c r="A12" s="94">
        <f>I14b!A11+1</f>
        <v>3</v>
      </c>
      <c r="B12" s="70"/>
      <c r="C12" s="268"/>
      <c r="D12" s="70"/>
      <c r="E12" s="269"/>
      <c r="F12" s="269"/>
      <c r="G12" s="269"/>
      <c r="H12" s="73"/>
    </row>
    <row r="13" spans="1:11" ht="14.25" customHeight="1">
      <c r="A13" s="94">
        <f>I14b!A12+1</f>
        <v>4</v>
      </c>
      <c r="B13" s="70"/>
      <c r="C13" s="69"/>
      <c r="D13" s="70"/>
      <c r="E13" s="70"/>
      <c r="F13" s="70"/>
      <c r="G13" s="121"/>
      <c r="H13" s="73"/>
    </row>
    <row r="14" spans="1:11" ht="14.25" customHeight="1">
      <c r="A14" s="94">
        <f>I14b!A13+1</f>
        <v>5</v>
      </c>
      <c r="B14" s="70"/>
      <c r="C14" s="268"/>
      <c r="D14" s="70"/>
      <c r="E14" s="269"/>
      <c r="F14" s="269"/>
      <c r="G14" s="269"/>
      <c r="H14" s="73"/>
    </row>
    <row r="15" spans="1:11" ht="14.25" customHeight="1">
      <c r="A15" s="94">
        <f>I14b!A14+1</f>
        <v>6</v>
      </c>
      <c r="B15" s="70"/>
      <c r="C15" s="268"/>
      <c r="D15" s="70"/>
      <c r="E15" s="269"/>
      <c r="F15" s="269"/>
      <c r="G15" s="269"/>
      <c r="H15" s="73"/>
    </row>
    <row r="16" spans="1:11" ht="14.25" customHeight="1">
      <c r="A16" s="94">
        <f>I14b!A15+1</f>
        <v>7</v>
      </c>
      <c r="B16" s="70"/>
      <c r="C16" s="69"/>
      <c r="D16" s="70"/>
      <c r="E16" s="70"/>
      <c r="F16" s="70"/>
      <c r="G16" s="121"/>
      <c r="H16" s="73"/>
    </row>
    <row r="17" spans="1:8" ht="14.25" customHeight="1">
      <c r="A17" s="94">
        <f>I14b!A16+1</f>
        <v>8</v>
      </c>
      <c r="B17" s="70"/>
      <c r="C17" s="268"/>
      <c r="D17" s="70"/>
      <c r="E17" s="269"/>
      <c r="F17" s="269"/>
      <c r="G17" s="269"/>
      <c r="H17" s="73"/>
    </row>
    <row r="18" spans="1:8" ht="14.25" customHeight="1">
      <c r="A18" s="94">
        <f>I14b!A17+1</f>
        <v>9</v>
      </c>
      <c r="B18" s="70"/>
      <c r="C18" s="268"/>
      <c r="D18" s="70"/>
      <c r="E18" s="269"/>
      <c r="F18" s="269"/>
      <c r="G18" s="269"/>
      <c r="H18" s="73"/>
    </row>
    <row r="19" spans="1:8" ht="14.25" customHeight="1">
      <c r="A19" s="74">
        <f>I14b!A18+1</f>
        <v>10</v>
      </c>
      <c r="B19" s="76"/>
      <c r="C19" s="270"/>
      <c r="D19" s="76"/>
      <c r="E19" s="76"/>
      <c r="F19" s="76"/>
      <c r="G19" s="76"/>
      <c r="H19" s="79"/>
    </row>
    <row r="20" spans="1:8" ht="14.25" customHeight="1">
      <c r="A20" s="80"/>
      <c r="G20" s="82" t="str">
        <f>"Total "&amp;LEFT(I14b!A7,4)</f>
        <v>Total I14b</v>
      </c>
      <c r="H20" s="271">
        <f>SUM(I14b!H10:H19)</f>
        <v>0</v>
      </c>
    </row>
    <row r="21" spans="1:8" ht="14.25" customHeight="1"/>
    <row r="22" spans="1:8" ht="53.25" customHeight="1">
      <c r="A22"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323"/>
      <c r="C22" s="323"/>
      <c r="D22" s="323"/>
      <c r="E22" s="323"/>
      <c r="F22" s="323"/>
      <c r="G22" s="323"/>
      <c r="H22" s="323"/>
    </row>
    <row r="23" spans="1:8" ht="14.25" customHeight="1"/>
    <row r="24" spans="1:8" ht="14.25" customHeight="1"/>
    <row r="25" spans="1:8" ht="14.25" customHeight="1"/>
    <row r="26" spans="1:8" ht="14.25" customHeight="1"/>
    <row r="27" spans="1:8" ht="14.25" customHeight="1"/>
    <row r="28" spans="1:8" ht="14.25" customHeight="1"/>
    <row r="29" spans="1:8" ht="14.25" customHeight="1"/>
    <row r="30" spans="1:8" ht="14.25" customHeight="1"/>
    <row r="31" spans="1:8" ht="14.25" customHeight="1"/>
    <row r="32" spans="1:8"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H6"/>
    <mergeCell ref="A7:H7"/>
    <mergeCell ref="A22:H22"/>
  </mergeCells>
  <printOptions horizontalCentered="1"/>
  <pageMargins left="0.74791666666666701" right="0.74791666666666701" top="0.78749999999999998" bottom="0.59027777777777801" header="0" footer="0"/>
  <pageSetup scale="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BBB59"/>
  </sheetPr>
  <dimension ref="A1:K1000"/>
  <sheetViews>
    <sheetView workbookViewId="0"/>
  </sheetViews>
  <sheetFormatPr defaultColWidth="14.41796875" defaultRowHeight="15" customHeight="1"/>
  <cols>
    <col min="1" max="1" width="5" customWidth="1"/>
    <col min="2" max="2" width="10.41796875" customWidth="1"/>
    <col min="3" max="3" width="42.68359375" customWidth="1"/>
    <col min="4" max="4" width="23.578125" customWidth="1"/>
    <col min="5" max="5" width="14" customWidth="1"/>
    <col min="6" max="6" width="11.578125" customWidth="1"/>
    <col min="7" max="7" width="9.83984375" customWidth="1"/>
    <col min="8" max="8" width="9.578125" customWidth="1"/>
    <col min="9" max="9" width="8.68359375" customWidth="1"/>
    <col min="10" max="10" width="10.15625" customWidth="1"/>
    <col min="11" max="26" width="8.68359375" customWidth="1"/>
  </cols>
  <sheetData>
    <row r="1" spans="1:11" ht="14.25" customHeight="1">
      <c r="A1" s="50" t="str">
        <f>'Date initiale'!C3</f>
        <v>Universitatea de Arhitectură și Urbanism "Ion Mincu" București</v>
      </c>
      <c r="B1" s="50"/>
      <c r="C1" s="50"/>
      <c r="D1" s="212"/>
      <c r="E1" s="212"/>
      <c r="F1" s="212"/>
    </row>
    <row r="2" spans="1:11" ht="14.25" customHeight="1">
      <c r="A2" s="50" t="str">
        <f>'Date initiale'!B4&amp;" "&amp;'Date initiale'!C4</f>
        <v>Facultatea ARHITECTURA</v>
      </c>
      <c r="B2" s="50"/>
      <c r="C2" s="50"/>
      <c r="D2" s="212"/>
      <c r="E2" s="212"/>
      <c r="F2" s="212"/>
    </row>
    <row r="3" spans="1:11" ht="14.25" customHeight="1">
      <c r="A3" s="50" t="str">
        <f>'Date initiale'!B5&amp;" "&amp;'Date initiale'!C5</f>
        <v>Departamentul Bazele Proiectarii</v>
      </c>
      <c r="B3" s="50"/>
      <c r="C3" s="50"/>
      <c r="D3" s="212"/>
      <c r="E3" s="212"/>
      <c r="F3" s="212"/>
    </row>
    <row r="4" spans="1:11" ht="14.25" customHeight="1">
      <c r="A4" s="53" t="str">
        <f>'Date initiale'!C6&amp;", "&amp;'Date initiale'!C7</f>
        <v>Dulamea Melania, profesor</v>
      </c>
      <c r="B4" s="53"/>
      <c r="C4" s="53"/>
      <c r="D4" s="212"/>
      <c r="E4" s="212"/>
      <c r="F4" s="212"/>
    </row>
    <row r="5" spans="1:11" ht="14.25" customHeight="1">
      <c r="A5" s="53"/>
      <c r="B5" s="53"/>
      <c r="C5" s="53"/>
      <c r="D5" s="212"/>
      <c r="E5" s="212"/>
      <c r="F5" s="212"/>
    </row>
    <row r="6" spans="1:11" ht="14.25" customHeight="1">
      <c r="A6" s="324" t="s">
        <v>166</v>
      </c>
      <c r="B6" s="323"/>
      <c r="C6" s="323"/>
      <c r="D6" s="323"/>
      <c r="E6" s="323"/>
      <c r="F6" s="323"/>
      <c r="G6" s="323"/>
      <c r="H6" s="323"/>
    </row>
    <row r="7" spans="1:11" ht="52.5" customHeight="1">
      <c r="A7" s="335" t="str">
        <f>'Descriere indicatori'!B19&amp;"c. "&amp;'Descriere indicatori'!C21</f>
        <v>I14c. Studii de cercetare, granturi şi proiecte de cercetare internaţionale/ naţionale/locale (MEN, CNCS, CEEX, MDRL), realizate prin centrele de cercetare ale universităţii/alte centre universitare şi/academice)**</v>
      </c>
      <c r="B7" s="323"/>
      <c r="C7" s="323"/>
      <c r="D7" s="323"/>
      <c r="E7" s="323"/>
      <c r="F7" s="323"/>
      <c r="G7" s="323"/>
      <c r="H7" s="323"/>
    </row>
    <row r="8" spans="1:11" ht="14.25" customHeight="1">
      <c r="A8" s="133"/>
      <c r="B8" s="133"/>
      <c r="C8" s="133"/>
      <c r="D8" s="133"/>
      <c r="E8" s="133"/>
      <c r="F8" s="256"/>
      <c r="G8" s="256"/>
      <c r="H8" s="256"/>
    </row>
    <row r="9" spans="1:11" ht="14.25" customHeight="1">
      <c r="A9" s="54" t="s">
        <v>167</v>
      </c>
      <c r="B9" s="136" t="s">
        <v>338</v>
      </c>
      <c r="C9" s="241" t="s">
        <v>397</v>
      </c>
      <c r="D9" s="241" t="s">
        <v>340</v>
      </c>
      <c r="E9" s="136" t="s">
        <v>388</v>
      </c>
      <c r="F9" s="136" t="s">
        <v>342</v>
      </c>
      <c r="G9" s="241" t="s">
        <v>172</v>
      </c>
      <c r="H9" s="138" t="s">
        <v>26</v>
      </c>
      <c r="J9" s="59" t="s">
        <v>176</v>
      </c>
    </row>
    <row r="10" spans="1:11" ht="14.25" customHeight="1">
      <c r="A10" s="257">
        <v>1</v>
      </c>
      <c r="B10" s="272"/>
      <c r="C10" s="273" t="s">
        <v>398</v>
      </c>
      <c r="D10" s="272"/>
      <c r="E10" s="272" t="s">
        <v>399</v>
      </c>
      <c r="F10" s="272" t="s">
        <v>400</v>
      </c>
      <c r="G10" s="272" t="s">
        <v>401</v>
      </c>
      <c r="H10" s="274">
        <v>5</v>
      </c>
      <c r="J10" s="66" t="s">
        <v>402</v>
      </c>
      <c r="K10" s="3" t="s">
        <v>122</v>
      </c>
    </row>
    <row r="11" spans="1:11" ht="14.25" customHeight="1">
      <c r="A11" s="243">
        <f>I14c!A10+1</f>
        <v>2</v>
      </c>
      <c r="B11" s="268" t="s">
        <v>403</v>
      </c>
      <c r="C11" s="268" t="s">
        <v>404</v>
      </c>
      <c r="D11" s="275" t="s">
        <v>405</v>
      </c>
      <c r="E11" s="268" t="s">
        <v>399</v>
      </c>
      <c r="F11" s="268" t="s">
        <v>371</v>
      </c>
      <c r="G11" s="268" t="s">
        <v>406</v>
      </c>
      <c r="H11" s="276">
        <v>15</v>
      </c>
    </row>
    <row r="12" spans="1:11" ht="14.25" customHeight="1">
      <c r="A12" s="243">
        <f>I14c!A11+1</f>
        <v>3</v>
      </c>
      <c r="B12" s="69"/>
      <c r="C12" s="69" t="s">
        <v>407</v>
      </c>
      <c r="D12" s="69" t="s">
        <v>408</v>
      </c>
      <c r="E12" s="69" t="s">
        <v>399</v>
      </c>
      <c r="F12" s="69" t="s">
        <v>400</v>
      </c>
      <c r="G12" s="69">
        <v>2001</v>
      </c>
      <c r="H12" s="276">
        <v>10</v>
      </c>
    </row>
    <row r="13" spans="1:11" ht="14.25" customHeight="1">
      <c r="A13" s="243">
        <f>I14c!A12+1</f>
        <v>4</v>
      </c>
      <c r="B13" s="277" t="s">
        <v>409</v>
      </c>
      <c r="C13" s="47" t="s">
        <v>410</v>
      </c>
      <c r="D13" s="69" t="s">
        <v>411</v>
      </c>
      <c r="E13" s="278" t="s">
        <v>399</v>
      </c>
      <c r="F13" s="69" t="s">
        <v>412</v>
      </c>
      <c r="G13" s="69">
        <v>2021</v>
      </c>
      <c r="H13" s="276">
        <v>15</v>
      </c>
    </row>
    <row r="14" spans="1:11" ht="14.25" customHeight="1">
      <c r="A14" s="243">
        <f>I14c!A13+1</f>
        <v>5</v>
      </c>
      <c r="B14" s="69" t="s">
        <v>413</v>
      </c>
      <c r="C14" s="69" t="s">
        <v>414</v>
      </c>
      <c r="D14" s="69" t="s">
        <v>415</v>
      </c>
      <c r="E14" s="69" t="s">
        <v>399</v>
      </c>
      <c r="F14" s="69" t="s">
        <v>412</v>
      </c>
      <c r="G14" s="69">
        <v>2023</v>
      </c>
      <c r="H14" s="276">
        <v>15</v>
      </c>
    </row>
    <row r="15" spans="1:11" ht="14.25" customHeight="1">
      <c r="A15" s="243">
        <f>I14c!A14+1</f>
        <v>6</v>
      </c>
      <c r="B15" s="69" t="s">
        <v>416</v>
      </c>
      <c r="C15" s="69" t="s">
        <v>417</v>
      </c>
      <c r="D15" s="69" t="s">
        <v>411</v>
      </c>
      <c r="E15" s="69" t="s">
        <v>399</v>
      </c>
      <c r="F15" s="69" t="s">
        <v>412</v>
      </c>
      <c r="G15" s="69">
        <v>2023</v>
      </c>
      <c r="H15" s="276">
        <v>15</v>
      </c>
    </row>
    <row r="16" spans="1:11" ht="14.25" customHeight="1">
      <c r="A16" s="243">
        <f>I14c!A15+1</f>
        <v>7</v>
      </c>
      <c r="B16" s="69" t="s">
        <v>418</v>
      </c>
      <c r="C16" s="69" t="s">
        <v>419</v>
      </c>
      <c r="D16" s="69" t="s">
        <v>415</v>
      </c>
      <c r="E16" s="69" t="s">
        <v>399</v>
      </c>
      <c r="F16" s="279" t="s">
        <v>420</v>
      </c>
      <c r="G16" s="69">
        <v>2023</v>
      </c>
      <c r="H16" s="276">
        <v>7.5</v>
      </c>
    </row>
    <row r="17" spans="1:8" ht="14.25" customHeight="1">
      <c r="A17" s="243">
        <f>I14c!A16+1</f>
        <v>8</v>
      </c>
      <c r="B17" s="69" t="s">
        <v>421</v>
      </c>
      <c r="C17" s="69" t="s">
        <v>422</v>
      </c>
      <c r="D17" s="69" t="s">
        <v>411</v>
      </c>
      <c r="E17" s="69" t="s">
        <v>399</v>
      </c>
      <c r="F17" s="69" t="s">
        <v>391</v>
      </c>
      <c r="G17" s="69">
        <v>2023</v>
      </c>
      <c r="H17" s="276">
        <v>3.75</v>
      </c>
    </row>
    <row r="18" spans="1:8" ht="14.25" customHeight="1">
      <c r="A18" s="243">
        <f>I14c!A17+1</f>
        <v>9</v>
      </c>
      <c r="B18" s="81" t="s">
        <v>423</v>
      </c>
      <c r="C18" s="45" t="s">
        <v>424</v>
      </c>
      <c r="D18" s="69" t="s">
        <v>415</v>
      </c>
      <c r="E18" s="69" t="s">
        <v>425</v>
      </c>
      <c r="F18" s="69" t="s">
        <v>426</v>
      </c>
      <c r="G18" s="69">
        <v>2024</v>
      </c>
      <c r="H18" s="276">
        <v>7.5</v>
      </c>
    </row>
    <row r="19" spans="1:8" ht="14.25" customHeight="1">
      <c r="A19" s="263">
        <f>I14c!A18+1</f>
        <v>10</v>
      </c>
      <c r="B19" s="76"/>
      <c r="C19" s="76"/>
      <c r="D19" s="76"/>
      <c r="E19" s="76"/>
      <c r="F19" s="76"/>
      <c r="G19" s="76"/>
      <c r="H19" s="79"/>
    </row>
    <row r="20" spans="1:8" ht="14.25" customHeight="1">
      <c r="A20" s="132"/>
      <c r="G20" s="82" t="str">
        <f>"Total "&amp;LEFT(I14c!A7,4)</f>
        <v>Total I14c</v>
      </c>
      <c r="H20" s="83">
        <f>SUM(I14c!H10:H19)</f>
        <v>93.75</v>
      </c>
    </row>
    <row r="21" spans="1:8" ht="14.25" customHeight="1"/>
    <row r="22" spans="1:8" ht="53.25" customHeight="1">
      <c r="A22" s="334"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323"/>
      <c r="C22" s="323"/>
      <c r="D22" s="323"/>
      <c r="E22" s="323"/>
      <c r="F22" s="323"/>
      <c r="G22" s="323"/>
      <c r="H22" s="323"/>
    </row>
    <row r="23" spans="1:8" ht="14.25" customHeight="1"/>
    <row r="24" spans="1:8" ht="14.25" customHeight="1"/>
    <row r="25" spans="1:8" ht="14.25" customHeight="1"/>
    <row r="26" spans="1:8" ht="14.25" customHeight="1"/>
    <row r="27" spans="1:8" ht="14.25" customHeight="1"/>
    <row r="28" spans="1:8" ht="14.25" customHeight="1"/>
    <row r="29" spans="1:8" ht="14.25" customHeight="1"/>
    <row r="30" spans="1:8" ht="14.25" customHeight="1"/>
    <row r="31" spans="1:8" ht="14.25" customHeight="1"/>
    <row r="32" spans="1:8" ht="14.25" customHeight="1"/>
    <row r="33" spans="1:9" ht="14.25" customHeight="1"/>
    <row r="34" spans="1:9" ht="14.25" customHeight="1"/>
    <row r="35" spans="1:9" ht="14.25" customHeight="1"/>
    <row r="36" spans="1:9" ht="14.25" customHeight="1"/>
    <row r="37" spans="1:9" ht="14.25" customHeight="1"/>
    <row r="38" spans="1:9" ht="14.25" customHeight="1"/>
    <row r="39" spans="1:9" ht="14.25" customHeight="1"/>
    <row r="40" spans="1:9" ht="14.25" customHeight="1"/>
    <row r="41" spans="1:9" ht="54" customHeight="1">
      <c r="A41" s="135" t="s">
        <v>394</v>
      </c>
      <c r="B41" s="136" t="s">
        <v>338</v>
      </c>
      <c r="C41" s="241" t="s">
        <v>339</v>
      </c>
      <c r="D41" s="241" t="s">
        <v>340</v>
      </c>
      <c r="E41" s="136" t="s">
        <v>341</v>
      </c>
      <c r="F41" s="136" t="s">
        <v>341</v>
      </c>
      <c r="G41" s="136" t="s">
        <v>342</v>
      </c>
      <c r="H41" s="241" t="s">
        <v>172</v>
      </c>
      <c r="I41" s="138" t="s">
        <v>395</v>
      </c>
    </row>
    <row r="42" spans="1:9" ht="14.25" customHeight="1"/>
    <row r="43" spans="1:9" ht="14.25" customHeight="1"/>
    <row r="44" spans="1:9" ht="14.25" customHeight="1"/>
    <row r="45" spans="1:9" ht="14.25" customHeight="1"/>
    <row r="46" spans="1:9" ht="14.25" customHeight="1"/>
    <row r="47" spans="1:9" ht="14.25" customHeight="1"/>
    <row r="48" spans="1:9"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H6"/>
    <mergeCell ref="A7:H7"/>
    <mergeCell ref="A22:H22"/>
  </mergeCells>
  <printOptions horizontalCentered="1"/>
  <pageMargins left="0.74791666666666701" right="0.74791666666666701" top="0.78749999999999998" bottom="0.59027777777777801" header="0" footer="0"/>
  <pageSetup scale="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BBB59"/>
  </sheetPr>
  <dimension ref="A1:K1000"/>
  <sheetViews>
    <sheetView workbookViewId="0"/>
  </sheetViews>
  <sheetFormatPr defaultColWidth="14.41796875" defaultRowHeight="15" customHeight="1"/>
  <cols>
    <col min="1" max="1" width="5" customWidth="1"/>
    <col min="2" max="2" width="10.41796875" customWidth="1"/>
    <col min="3" max="3" width="42.68359375" customWidth="1"/>
    <col min="4" max="4" width="23.578125" customWidth="1"/>
    <col min="5" max="5" width="14" customWidth="1"/>
    <col min="6" max="6" width="11.578125" customWidth="1"/>
    <col min="7" max="7" width="9.83984375" customWidth="1"/>
    <col min="8" max="8" width="9.578125" customWidth="1"/>
    <col min="9" max="9" width="8.68359375" customWidth="1"/>
    <col min="10" max="10" width="10.15625" customWidth="1"/>
    <col min="11" max="26" width="8.68359375" customWidth="1"/>
  </cols>
  <sheetData>
    <row r="1" spans="1:11" ht="14.25" customHeight="1">
      <c r="A1" s="50" t="str">
        <f>'Date initiale'!C3</f>
        <v>Universitatea de Arhitectură și Urbanism "Ion Mincu" București</v>
      </c>
      <c r="B1" s="50"/>
      <c r="C1" s="50"/>
      <c r="D1" s="212"/>
      <c r="E1" s="212"/>
      <c r="F1" s="212"/>
    </row>
    <row r="2" spans="1:11" ht="14.25" customHeight="1">
      <c r="A2" s="50" t="str">
        <f>'Date initiale'!B4&amp;" "&amp;'Date initiale'!C4</f>
        <v>Facultatea ARHITECTURA</v>
      </c>
      <c r="B2" s="50"/>
      <c r="C2" s="50"/>
      <c r="D2" s="212"/>
      <c r="E2" s="212"/>
      <c r="F2" s="212"/>
    </row>
    <row r="3" spans="1:11" ht="14.25" customHeight="1">
      <c r="A3" s="50" t="str">
        <f>'Date initiale'!B5&amp;" "&amp;'Date initiale'!C5</f>
        <v>Departamentul Bazele Proiectarii</v>
      </c>
      <c r="B3" s="50"/>
      <c r="C3" s="50"/>
      <c r="D3" s="212"/>
      <c r="E3" s="212"/>
      <c r="F3" s="212"/>
    </row>
    <row r="4" spans="1:11" ht="14.25" customHeight="1">
      <c r="A4" s="53" t="str">
        <f>'Date initiale'!C6&amp;", "&amp;'Date initiale'!C7</f>
        <v>Dulamea Melania, profesor</v>
      </c>
      <c r="B4" s="53"/>
      <c r="C4" s="53"/>
      <c r="D4" s="212"/>
      <c r="E4" s="212"/>
      <c r="F4" s="212"/>
    </row>
    <row r="5" spans="1:11" ht="14.25" customHeight="1">
      <c r="A5" s="53"/>
      <c r="B5" s="53"/>
      <c r="C5" s="53"/>
      <c r="D5" s="212"/>
      <c r="E5" s="212"/>
      <c r="F5" s="212"/>
    </row>
    <row r="6" spans="1:11" ht="14.25" customHeight="1">
      <c r="A6" s="324" t="s">
        <v>166</v>
      </c>
      <c r="B6" s="323"/>
      <c r="C6" s="323"/>
      <c r="D6" s="323"/>
      <c r="E6" s="323"/>
      <c r="F6" s="323"/>
      <c r="G6" s="323"/>
      <c r="H6" s="323"/>
    </row>
    <row r="7" spans="1:11" ht="52.5" customHeight="1">
      <c r="A7" s="33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323"/>
      <c r="C7" s="323"/>
      <c r="D7" s="323"/>
      <c r="E7" s="323"/>
      <c r="F7" s="323"/>
      <c r="G7" s="323"/>
      <c r="H7" s="323"/>
    </row>
    <row r="8" spans="1:11" ht="14.25" customHeight="1">
      <c r="A8" s="133"/>
      <c r="B8" s="133"/>
      <c r="C8" s="133"/>
      <c r="D8" s="133"/>
      <c r="E8" s="133"/>
      <c r="F8" s="256"/>
      <c r="G8" s="256"/>
      <c r="H8" s="256"/>
    </row>
    <row r="9" spans="1:11" ht="14.25" customHeight="1">
      <c r="A9" s="54" t="s">
        <v>167</v>
      </c>
      <c r="B9" s="136" t="s">
        <v>338</v>
      </c>
      <c r="C9" s="241" t="s">
        <v>397</v>
      </c>
      <c r="D9" s="241" t="s">
        <v>340</v>
      </c>
      <c r="E9" s="136" t="s">
        <v>388</v>
      </c>
      <c r="F9" s="136" t="s">
        <v>342</v>
      </c>
      <c r="G9" s="241" t="s">
        <v>172</v>
      </c>
      <c r="H9" s="138" t="s">
        <v>26</v>
      </c>
      <c r="J9" s="59" t="s">
        <v>176</v>
      </c>
    </row>
    <row r="10" spans="1:11" ht="14.25" customHeight="1">
      <c r="A10" s="257">
        <v>1</v>
      </c>
      <c r="B10" s="258"/>
      <c r="C10" s="258"/>
      <c r="D10" s="258"/>
      <c r="E10" s="258"/>
      <c r="F10" s="258"/>
      <c r="G10" s="258"/>
      <c r="H10" s="280"/>
      <c r="J10" s="66">
        <v>20</v>
      </c>
      <c r="K10" s="3" t="s">
        <v>122</v>
      </c>
    </row>
    <row r="11" spans="1:11" ht="14.25" customHeight="1">
      <c r="A11" s="243">
        <f>'I15'!A10+1</f>
        <v>2</v>
      </c>
      <c r="B11" s="31"/>
      <c r="C11" s="31"/>
      <c r="D11" s="31"/>
      <c r="E11" s="32"/>
      <c r="F11" s="32"/>
      <c r="G11" s="31"/>
      <c r="H11" s="73"/>
    </row>
    <row r="12" spans="1:11" ht="14.25" customHeight="1">
      <c r="A12" s="243">
        <f>'I15'!A11+1</f>
        <v>3</v>
      </c>
      <c r="B12" s="70"/>
      <c r="C12" s="70"/>
      <c r="D12" s="70"/>
      <c r="E12" s="70"/>
      <c r="F12" s="70"/>
      <c r="G12" s="70"/>
      <c r="H12" s="73"/>
    </row>
    <row r="13" spans="1:11" ht="14.25" customHeight="1">
      <c r="A13" s="243">
        <f>'I15'!A12+1</f>
        <v>4</v>
      </c>
      <c r="B13" s="70"/>
      <c r="C13" s="70"/>
      <c r="D13" s="70"/>
      <c r="E13" s="70"/>
      <c r="F13" s="70"/>
      <c r="G13" s="70"/>
      <c r="H13" s="73"/>
    </row>
    <row r="14" spans="1:11" ht="14.25" customHeight="1">
      <c r="A14" s="243">
        <f>'I15'!A13+1</f>
        <v>5</v>
      </c>
      <c r="B14" s="70"/>
      <c r="C14" s="70"/>
      <c r="D14" s="70"/>
      <c r="E14" s="70"/>
      <c r="F14" s="70"/>
      <c r="G14" s="70"/>
      <c r="H14" s="73"/>
    </row>
    <row r="15" spans="1:11" ht="14.25" customHeight="1">
      <c r="A15" s="243">
        <f>'I15'!A14+1</f>
        <v>6</v>
      </c>
      <c r="B15" s="70"/>
      <c r="C15" s="70"/>
      <c r="D15" s="70"/>
      <c r="E15" s="70"/>
      <c r="F15" s="70"/>
      <c r="G15" s="70"/>
      <c r="H15" s="73"/>
    </row>
    <row r="16" spans="1:11" ht="14.25" customHeight="1">
      <c r="A16" s="243">
        <f>'I15'!A15+1</f>
        <v>7</v>
      </c>
      <c r="B16" s="70"/>
      <c r="C16" s="70"/>
      <c r="D16" s="70"/>
      <c r="E16" s="70"/>
      <c r="F16" s="70"/>
      <c r="G16" s="70"/>
      <c r="H16" s="73"/>
    </row>
    <row r="17" spans="1:8" ht="14.25" customHeight="1">
      <c r="A17" s="243">
        <f>'I15'!A16+1</f>
        <v>8</v>
      </c>
      <c r="B17" s="70"/>
      <c r="C17" s="70"/>
      <c r="D17" s="70"/>
      <c r="E17" s="70"/>
      <c r="F17" s="70"/>
      <c r="G17" s="70"/>
      <c r="H17" s="73"/>
    </row>
    <row r="18" spans="1:8" ht="14.25" customHeight="1">
      <c r="A18" s="243">
        <f>'I15'!A17+1</f>
        <v>9</v>
      </c>
      <c r="B18" s="70"/>
      <c r="C18" s="70"/>
      <c r="D18" s="70"/>
      <c r="E18" s="70"/>
      <c r="F18" s="70"/>
      <c r="G18" s="70"/>
      <c r="H18" s="73"/>
    </row>
    <row r="19" spans="1:8" ht="14.25" customHeight="1">
      <c r="A19" s="263">
        <f>'I15'!A18+1</f>
        <v>10</v>
      </c>
      <c r="B19" s="76"/>
      <c r="C19" s="76"/>
      <c r="D19" s="76"/>
      <c r="E19" s="76"/>
      <c r="F19" s="76"/>
      <c r="G19" s="76"/>
      <c r="H19" s="79"/>
    </row>
    <row r="20" spans="1:8" ht="14.25" customHeight="1">
      <c r="A20" s="132"/>
      <c r="G20" s="82" t="str">
        <f>"Total "&amp;LEFT('I15'!A7,4)</f>
        <v>Total I15.</v>
      </c>
      <c r="H20" s="83">
        <f>SUM('I15'!H10:H19)</f>
        <v>0</v>
      </c>
    </row>
    <row r="21" spans="1:8" ht="14.25" customHeight="1"/>
    <row r="22" spans="1:8" ht="53.25" customHeight="1">
      <c r="A22" s="334"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323"/>
      <c r="C22" s="323"/>
      <c r="D22" s="323"/>
      <c r="E22" s="323"/>
      <c r="F22" s="323"/>
      <c r="G22" s="323"/>
      <c r="H22" s="323"/>
    </row>
    <row r="23" spans="1:8" ht="14.25" customHeight="1"/>
    <row r="24" spans="1:8" ht="14.25" customHeight="1"/>
    <row r="25" spans="1:8" ht="14.25" customHeight="1"/>
    <row r="26" spans="1:8" ht="14.25" customHeight="1"/>
    <row r="27" spans="1:8" ht="14.25" customHeight="1"/>
    <row r="28" spans="1:8" ht="14.25" customHeight="1"/>
    <row r="29" spans="1:8" ht="14.25" customHeight="1"/>
    <row r="30" spans="1:8" ht="14.25" customHeight="1"/>
    <row r="31" spans="1:8" ht="14.25" customHeight="1"/>
    <row r="32" spans="1:8" ht="14.25" customHeight="1"/>
    <row r="33" spans="1:9" ht="14.25" customHeight="1"/>
    <row r="34" spans="1:9" ht="14.25" customHeight="1"/>
    <row r="35" spans="1:9" ht="14.25" customHeight="1"/>
    <row r="36" spans="1:9" ht="14.25" customHeight="1"/>
    <row r="37" spans="1:9" ht="14.25" customHeight="1"/>
    <row r="38" spans="1:9" ht="14.25" customHeight="1"/>
    <row r="39" spans="1:9" ht="14.25" customHeight="1"/>
    <row r="40" spans="1:9" ht="14.25" customHeight="1"/>
    <row r="41" spans="1:9" ht="54" customHeight="1">
      <c r="A41" s="135" t="s">
        <v>394</v>
      </c>
      <c r="B41" s="136" t="s">
        <v>338</v>
      </c>
      <c r="C41" s="241" t="s">
        <v>339</v>
      </c>
      <c r="D41" s="241" t="s">
        <v>340</v>
      </c>
      <c r="E41" s="136" t="s">
        <v>341</v>
      </c>
      <c r="F41" s="136" t="s">
        <v>341</v>
      </c>
      <c r="G41" s="136" t="s">
        <v>342</v>
      </c>
      <c r="H41" s="241" t="s">
        <v>172</v>
      </c>
      <c r="I41" s="138" t="s">
        <v>395</v>
      </c>
    </row>
    <row r="42" spans="1:9" ht="14.25" customHeight="1"/>
    <row r="43" spans="1:9" ht="14.25" customHeight="1"/>
    <row r="44" spans="1:9" ht="14.25" customHeight="1"/>
    <row r="45" spans="1:9" ht="14.25" customHeight="1"/>
    <row r="46" spans="1:9" ht="14.25" customHeight="1"/>
    <row r="47" spans="1:9" ht="14.25" customHeight="1"/>
    <row r="48" spans="1:9"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H6"/>
    <mergeCell ref="A7:H7"/>
    <mergeCell ref="A22:H22"/>
  </mergeCells>
  <printOptions horizontalCentered="1"/>
  <pageMargins left="0.74791666666666701" right="0.74791666666666701" top="0.78749999999999998" bottom="0.59027777777777801" header="0" footer="0"/>
  <pageSetup scale="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BBB59"/>
  </sheetPr>
  <dimension ref="A1:H1000"/>
  <sheetViews>
    <sheetView workbookViewId="0"/>
  </sheetViews>
  <sheetFormatPr defaultColWidth="14.41796875" defaultRowHeight="15" customHeight="1"/>
  <cols>
    <col min="1" max="1" width="5" customWidth="1"/>
    <col min="2" max="2" width="102" customWidth="1"/>
    <col min="3" max="3" width="10.41796875" customWidth="1"/>
    <col min="4" max="4" width="9.578125" customWidth="1"/>
    <col min="5" max="5" width="8.578125" customWidth="1"/>
    <col min="6" max="6" width="11" customWidth="1"/>
    <col min="7" max="8" width="8.578125" customWidth="1"/>
    <col min="9" max="26" width="8.68359375" customWidth="1"/>
  </cols>
  <sheetData>
    <row r="1" spans="1:8" ht="14.25" customHeight="1">
      <c r="A1" s="50" t="str">
        <f>'Date initiale'!C3</f>
        <v>Universitatea de Arhitectură și Urbanism "Ion Mincu" București</v>
      </c>
      <c r="B1" s="50"/>
      <c r="C1" s="50"/>
      <c r="D1" s="212"/>
      <c r="E1" s="281"/>
    </row>
    <row r="2" spans="1:8" ht="14.25" customHeight="1">
      <c r="A2" s="50" t="str">
        <f>'Date initiale'!B4&amp;" "&amp;'Date initiale'!C4</f>
        <v>Facultatea ARHITECTURA</v>
      </c>
      <c r="B2" s="50"/>
      <c r="C2" s="50"/>
      <c r="D2" s="51"/>
      <c r="E2" s="281"/>
    </row>
    <row r="3" spans="1:8" ht="14.25" customHeight="1">
      <c r="A3" s="50" t="str">
        <f>'Date initiale'!B5&amp;" "&amp;'Date initiale'!C5</f>
        <v>Departamentul Bazele Proiectarii</v>
      </c>
      <c r="B3" s="50"/>
      <c r="C3" s="50"/>
      <c r="D3" s="212"/>
      <c r="E3" s="281"/>
    </row>
    <row r="4" spans="1:8" ht="14.25" customHeight="1">
      <c r="A4" s="81" t="str">
        <f>'Date initiale'!C6&amp;", "&amp;'Date initiale'!C7</f>
        <v>Dulamea Melania, profesor</v>
      </c>
      <c r="B4" s="81"/>
      <c r="C4" s="81"/>
    </row>
    <row r="5" spans="1:8" ht="14.25" customHeight="1">
      <c r="A5" s="81"/>
      <c r="B5" s="81"/>
      <c r="C5" s="81"/>
    </row>
    <row r="6" spans="1:8" ht="15.75" customHeight="1">
      <c r="A6" s="336" t="s">
        <v>166</v>
      </c>
      <c r="B6" s="323"/>
      <c r="C6" s="323"/>
      <c r="D6" s="323"/>
    </row>
    <row r="7" spans="1:8" ht="90.75" customHeight="1">
      <c r="A7" s="33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323"/>
      <c r="C7" s="323"/>
      <c r="D7" s="323"/>
      <c r="E7" s="169"/>
      <c r="F7" s="169"/>
      <c r="G7" s="169"/>
      <c r="H7" s="169"/>
    </row>
    <row r="8" spans="1:8" ht="18.75" customHeight="1">
      <c r="A8" s="134"/>
      <c r="B8" s="134"/>
      <c r="C8" s="134"/>
      <c r="D8" s="134"/>
    </row>
    <row r="9" spans="1:8" ht="45.75" customHeight="1">
      <c r="A9" s="54" t="s">
        <v>167</v>
      </c>
      <c r="B9" s="136" t="s">
        <v>427</v>
      </c>
      <c r="C9" s="136" t="s">
        <v>172</v>
      </c>
      <c r="D9" s="138" t="s">
        <v>26</v>
      </c>
      <c r="E9" s="121"/>
      <c r="F9" s="59" t="s">
        <v>176</v>
      </c>
    </row>
    <row r="10" spans="1:8" ht="14.25" customHeight="1">
      <c r="A10" s="257">
        <v>1</v>
      </c>
      <c r="B10" s="259" t="s">
        <v>428</v>
      </c>
      <c r="C10" s="260">
        <v>2001</v>
      </c>
      <c r="D10" s="282">
        <v>10</v>
      </c>
      <c r="F10" s="66" t="s">
        <v>429</v>
      </c>
      <c r="G10" s="3" t="s">
        <v>430</v>
      </c>
    </row>
    <row r="11" spans="1:8" ht="14.25" customHeight="1">
      <c r="A11" s="243">
        <f>'I16'!A10+1</f>
        <v>2</v>
      </c>
      <c r="B11" s="15"/>
      <c r="C11" s="31"/>
      <c r="D11" s="283"/>
    </row>
    <row r="12" spans="1:8" ht="14.25" customHeight="1">
      <c r="A12" s="243">
        <f>'I16'!A11+1</f>
        <v>3</v>
      </c>
      <c r="B12" s="69"/>
      <c r="C12" s="70"/>
      <c r="D12" s="73"/>
    </row>
    <row r="13" spans="1:8" ht="14.25" customHeight="1">
      <c r="A13" s="243">
        <f>'I16'!A12+1</f>
        <v>4</v>
      </c>
      <c r="B13" s="15"/>
      <c r="C13" s="70"/>
      <c r="D13" s="73"/>
    </row>
    <row r="14" spans="1:8" ht="14.25" customHeight="1">
      <c r="A14" s="243">
        <f>'I16'!A13+1</f>
        <v>5</v>
      </c>
      <c r="B14" s="15"/>
      <c r="C14" s="70"/>
      <c r="D14" s="73"/>
    </row>
    <row r="15" spans="1:8" ht="14.25" customHeight="1">
      <c r="A15" s="243">
        <f>'I16'!A14+1</f>
        <v>6</v>
      </c>
      <c r="B15" s="69"/>
      <c r="C15" s="70"/>
      <c r="D15" s="73"/>
    </row>
    <row r="16" spans="1:8" ht="14.25" customHeight="1">
      <c r="A16" s="243">
        <f>'I16'!A15+1</f>
        <v>7</v>
      </c>
      <c r="B16" s="15"/>
      <c r="C16" s="70"/>
      <c r="D16" s="73"/>
    </row>
    <row r="17" spans="1:4" ht="14.25" customHeight="1">
      <c r="A17" s="243">
        <f>'I16'!A16+1</f>
        <v>8</v>
      </c>
      <c r="B17" s="15"/>
      <c r="C17" s="70"/>
      <c r="D17" s="73"/>
    </row>
    <row r="18" spans="1:4" ht="14.25" customHeight="1">
      <c r="A18" s="243">
        <f>'I16'!A17+1</f>
        <v>9</v>
      </c>
      <c r="B18" s="15"/>
      <c r="C18" s="70"/>
      <c r="D18" s="73"/>
    </row>
    <row r="19" spans="1:4" ht="14.25" customHeight="1">
      <c r="A19" s="263">
        <f>'I16'!A18+1</f>
        <v>10</v>
      </c>
      <c r="B19" s="284"/>
      <c r="C19" s="76"/>
      <c r="D19" s="79"/>
    </row>
    <row r="20" spans="1:4" ht="14.25" customHeight="1">
      <c r="A20" s="80"/>
      <c r="B20" s="121"/>
      <c r="C20" s="82" t="str">
        <f>"Total "&amp;LEFT('I16'!A7,3)</f>
        <v>Total I16</v>
      </c>
      <c r="D20" s="226">
        <f>SUM('I16'!D10:D19)</f>
        <v>10</v>
      </c>
    </row>
    <row r="21" spans="1:4" ht="14.25" customHeight="1"/>
    <row r="22" spans="1:4" ht="14.25" customHeight="1"/>
    <row r="23" spans="1:4" ht="14.25" customHeight="1"/>
    <row r="24" spans="1:4" ht="14.25" customHeight="1"/>
    <row r="25" spans="1:4" ht="14.25" customHeight="1"/>
    <row r="26" spans="1:4" ht="14.25" customHeight="1"/>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D6"/>
    <mergeCell ref="A7:D7"/>
  </mergeCells>
  <printOptions horizontalCentered="1"/>
  <pageMargins left="0.74791666666666701" right="0.74791666666666701" top="0.78749999999999998" bottom="0.59027777777777801" header="0" footer="0"/>
  <pageSetup scale="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BBB59"/>
  </sheetPr>
  <dimension ref="A1:G1000"/>
  <sheetViews>
    <sheetView workbookViewId="0"/>
  </sheetViews>
  <sheetFormatPr defaultColWidth="14.41796875" defaultRowHeight="15" customHeight="1"/>
  <cols>
    <col min="1" max="1" width="5" customWidth="1"/>
    <col min="2" max="2" width="102" customWidth="1"/>
    <col min="3" max="3" width="10.41796875" customWidth="1"/>
    <col min="4" max="4" width="9.578125" customWidth="1"/>
    <col min="5" max="5" width="8.578125" customWidth="1"/>
    <col min="6" max="6" width="10.26171875" customWidth="1"/>
    <col min="7" max="7" width="8.578125" customWidth="1"/>
    <col min="8" max="26" width="8.68359375" customWidth="1"/>
  </cols>
  <sheetData>
    <row r="1" spans="1:7" ht="14.25" customHeight="1">
      <c r="A1" s="50" t="str">
        <f>'Date initiale'!C3</f>
        <v>Universitatea de Arhitectură și Urbanism "Ion Mincu" București</v>
      </c>
      <c r="B1" s="50"/>
      <c r="C1" s="50"/>
      <c r="D1" s="212"/>
    </row>
    <row r="2" spans="1:7" ht="14.25" customHeight="1">
      <c r="A2" s="50" t="str">
        <f>'Date initiale'!B4&amp;" "&amp;'Date initiale'!C4</f>
        <v>Facultatea ARHITECTURA</v>
      </c>
      <c r="B2" s="50"/>
      <c r="C2" s="50"/>
      <c r="D2" s="51"/>
    </row>
    <row r="3" spans="1:7" ht="14.25" customHeight="1">
      <c r="A3" s="50" t="str">
        <f>'Date initiale'!B5&amp;" "&amp;'Date initiale'!C5</f>
        <v>Departamentul Bazele Proiectarii</v>
      </c>
      <c r="B3" s="50"/>
      <c r="C3" s="50"/>
      <c r="D3" s="212"/>
    </row>
    <row r="4" spans="1:7" ht="14.25" customHeight="1">
      <c r="A4" s="81" t="str">
        <f>'Date initiale'!C6&amp;", "&amp;'Date initiale'!C7</f>
        <v>Dulamea Melania, profesor</v>
      </c>
      <c r="B4" s="81"/>
      <c r="C4" s="81"/>
    </row>
    <row r="5" spans="1:7" ht="14.25" customHeight="1">
      <c r="A5" s="81"/>
      <c r="B5" s="81"/>
      <c r="C5" s="81"/>
    </row>
    <row r="6" spans="1:7" ht="15" customHeight="1">
      <c r="A6" s="338" t="s">
        <v>166</v>
      </c>
      <c r="B6" s="323"/>
      <c r="C6" s="323"/>
      <c r="D6" s="323"/>
    </row>
    <row r="7" spans="1:7" ht="40.5" customHeight="1">
      <c r="A7" s="335" t="str">
        <f>'Descriere indicatori'!B24&amp;". "&amp;'Descriere indicatori'!C24</f>
        <v>I17. Premii / mențiuni / nominalizări / selecţionări obţinute pentru concursuri naţionale de proiecte (organizate potrivit regulamentului UNESCO-UIA, girate de OAR/UAR/RUR, concursuri RUR - Registrul Urbaniştilor din România)</v>
      </c>
      <c r="B7" s="323"/>
      <c r="C7" s="323"/>
      <c r="D7" s="323"/>
    </row>
    <row r="8" spans="1:7" ht="14.25" customHeight="1"/>
    <row r="9" spans="1:7" ht="48.75" customHeight="1">
      <c r="A9" s="54" t="s">
        <v>167</v>
      </c>
      <c r="B9" s="136" t="s">
        <v>427</v>
      </c>
      <c r="C9" s="136" t="s">
        <v>172</v>
      </c>
      <c r="D9" s="138" t="s">
        <v>26</v>
      </c>
      <c r="F9" s="59" t="s">
        <v>176</v>
      </c>
    </row>
    <row r="10" spans="1:7" ht="14.25" customHeight="1">
      <c r="A10" s="285">
        <v>1</v>
      </c>
      <c r="F10" s="66" t="s">
        <v>431</v>
      </c>
      <c r="G10" s="3" t="s">
        <v>432</v>
      </c>
    </row>
    <row r="11" spans="1:7" ht="14.25" customHeight="1">
      <c r="A11" s="286">
        <f>'I17'!A10+1</f>
        <v>2</v>
      </c>
      <c r="B11" s="69"/>
      <c r="C11" s="70"/>
      <c r="D11" s="120"/>
    </row>
    <row r="12" spans="1:7" ht="14.25" customHeight="1">
      <c r="A12" s="286">
        <f>'I17'!A11+1</f>
        <v>3</v>
      </c>
      <c r="B12" s="69"/>
      <c r="C12" s="70"/>
      <c r="D12" s="120"/>
    </row>
    <row r="13" spans="1:7" ht="14.25" customHeight="1">
      <c r="A13" s="286">
        <f>'I17'!A12+1</f>
        <v>4</v>
      </c>
      <c r="B13" s="69"/>
      <c r="C13" s="70"/>
      <c r="D13" s="120"/>
    </row>
    <row r="14" spans="1:7" ht="14.25" customHeight="1">
      <c r="A14" s="286">
        <f>'I17'!A13+1</f>
        <v>5</v>
      </c>
      <c r="B14" s="69"/>
      <c r="C14" s="70"/>
      <c r="D14" s="120"/>
    </row>
    <row r="15" spans="1:7" ht="14.25" customHeight="1">
      <c r="A15" s="286">
        <f>'I17'!A14+1</f>
        <v>6</v>
      </c>
      <c r="B15" s="69"/>
      <c r="C15" s="70"/>
      <c r="D15" s="120"/>
    </row>
    <row r="16" spans="1:7" ht="14.25" customHeight="1">
      <c r="A16" s="286">
        <f>'I17'!A15+1</f>
        <v>7</v>
      </c>
      <c r="B16" s="69"/>
      <c r="C16" s="70"/>
      <c r="D16" s="120"/>
    </row>
    <row r="17" spans="1:4" ht="14.25" customHeight="1">
      <c r="A17" s="286">
        <f>'I17'!A16+1</f>
        <v>8</v>
      </c>
      <c r="B17" s="69"/>
      <c r="C17" s="70"/>
      <c r="D17" s="120"/>
    </row>
    <row r="18" spans="1:4" ht="14.25" customHeight="1">
      <c r="A18" s="286">
        <f>'I17'!A17+1</f>
        <v>9</v>
      </c>
      <c r="B18" s="69"/>
      <c r="C18" s="70"/>
      <c r="D18" s="120"/>
    </row>
    <row r="19" spans="1:4" ht="14.25" customHeight="1">
      <c r="A19" s="244">
        <f>'I17'!A18+1</f>
        <v>10</v>
      </c>
      <c r="B19" s="75"/>
      <c r="C19" s="76"/>
      <c r="D19" s="287"/>
    </row>
    <row r="20" spans="1:4" ht="14.25" customHeight="1">
      <c r="A20" s="80"/>
      <c r="B20" s="81"/>
      <c r="C20" s="82" t="str">
        <f>"Total "&amp;LEFT('I17'!A7,3)</f>
        <v>Total I17</v>
      </c>
      <c r="D20" s="83">
        <f>SUM('I17'!D10:D19)</f>
        <v>0</v>
      </c>
    </row>
    <row r="21" spans="1:4" ht="14.25" customHeight="1"/>
    <row r="22" spans="1:4" ht="14.25" customHeight="1"/>
    <row r="23" spans="1:4" ht="14.25" customHeight="1"/>
    <row r="24" spans="1:4" ht="14.25" customHeight="1"/>
    <row r="25" spans="1:4" ht="14.25" customHeight="1"/>
    <row r="26" spans="1:4" ht="14.25" customHeight="1"/>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D6"/>
    <mergeCell ref="A7:D7"/>
  </mergeCells>
  <printOptions horizontalCentered="1"/>
  <pageMargins left="0.74791666666666701" right="0.74791666666666701" top="0.78749999999999998" bottom="0.59027777777777801" header="0" footer="0"/>
  <pageSetup scale="0"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BBB59"/>
  </sheetPr>
  <dimension ref="A1:Z1000"/>
  <sheetViews>
    <sheetView workbookViewId="0"/>
  </sheetViews>
  <sheetFormatPr defaultColWidth="14.41796875" defaultRowHeight="15" customHeight="1"/>
  <cols>
    <col min="1" max="1" width="5" customWidth="1"/>
    <col min="2" max="2" width="102" customWidth="1"/>
    <col min="3" max="3" width="10.41796875" customWidth="1"/>
    <col min="4" max="4" width="9.578125" customWidth="1"/>
    <col min="5" max="8" width="8.578125" customWidth="1"/>
    <col min="9" max="26" width="8.68359375" customWidth="1"/>
  </cols>
  <sheetData>
    <row r="1" spans="1:7" ht="14.25" customHeight="1">
      <c r="A1" s="50" t="str">
        <f>'Date initiale'!C3</f>
        <v>Universitatea de Arhitectură și Urbanism "Ion Mincu" București</v>
      </c>
      <c r="B1" s="50"/>
      <c r="C1" s="50"/>
      <c r="D1" s="212"/>
      <c r="E1" s="281"/>
    </row>
    <row r="2" spans="1:7" ht="14.25" customHeight="1">
      <c r="A2" s="50" t="str">
        <f>'Date initiale'!B4&amp;" "&amp;'Date initiale'!C4</f>
        <v>Facultatea ARHITECTURA</v>
      </c>
      <c r="B2" s="50"/>
      <c r="C2" s="50"/>
      <c r="D2" s="281"/>
      <c r="E2" s="281"/>
    </row>
    <row r="3" spans="1:7" ht="14.25" customHeight="1">
      <c r="A3" s="50" t="str">
        <f>'Date initiale'!B5&amp;" "&amp;'Date initiale'!C5</f>
        <v>Departamentul Bazele Proiectarii</v>
      </c>
      <c r="B3" s="50"/>
      <c r="C3" s="50"/>
      <c r="D3" s="212"/>
      <c r="E3" s="281"/>
    </row>
    <row r="4" spans="1:7" ht="14.25" customHeight="1">
      <c r="A4" s="81" t="str">
        <f>'Date initiale'!C6&amp;", "&amp;'Date initiale'!C7</f>
        <v>Dulamea Melania, profesor</v>
      </c>
      <c r="B4" s="81"/>
      <c r="C4" s="81"/>
    </row>
    <row r="5" spans="1:7" ht="14.25" customHeight="1">
      <c r="A5" s="81"/>
      <c r="B5" s="81"/>
      <c r="C5" s="81"/>
    </row>
    <row r="6" spans="1:7" ht="34.5" customHeight="1">
      <c r="A6" s="336" t="s">
        <v>166</v>
      </c>
      <c r="B6" s="323"/>
      <c r="C6" s="323"/>
      <c r="D6" s="323"/>
    </row>
    <row r="7" spans="1:7" ht="34.5" customHeight="1">
      <c r="A7" s="335" t="str">
        <f>'Descriere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v>
      </c>
      <c r="B7" s="323"/>
      <c r="C7" s="323"/>
      <c r="D7" s="323"/>
    </row>
    <row r="8" spans="1:7" ht="16.5" customHeight="1">
      <c r="A8" s="227"/>
      <c r="B8" s="227"/>
      <c r="C8" s="227"/>
      <c r="D8" s="227"/>
    </row>
    <row r="9" spans="1:7" ht="42.75" customHeight="1">
      <c r="A9" s="54" t="s">
        <v>167</v>
      </c>
      <c r="B9" s="136" t="s">
        <v>427</v>
      </c>
      <c r="C9" s="136" t="s">
        <v>172</v>
      </c>
      <c r="D9" s="138" t="s">
        <v>395</v>
      </c>
      <c r="E9" s="121"/>
      <c r="F9" s="59" t="s">
        <v>176</v>
      </c>
    </row>
    <row r="10" spans="1:7" ht="14.25" customHeight="1">
      <c r="A10" s="60">
        <v>1</v>
      </c>
      <c r="B10" s="140" t="s">
        <v>433</v>
      </c>
      <c r="C10" s="288">
        <v>2006</v>
      </c>
      <c r="D10" s="64">
        <v>10</v>
      </c>
      <c r="E10" s="121"/>
      <c r="F10" s="66" t="s">
        <v>434</v>
      </c>
      <c r="G10" s="3" t="s">
        <v>435</v>
      </c>
    </row>
    <row r="11" spans="1:7" ht="14.25" customHeight="1">
      <c r="A11" s="94">
        <f>'I18'!A10+1</f>
        <v>2</v>
      </c>
      <c r="B11" s="69"/>
      <c r="C11" s="70"/>
      <c r="D11" s="73"/>
    </row>
    <row r="12" spans="1:7" ht="14.25" customHeight="1">
      <c r="A12" s="94">
        <f>'I18'!A11+1</f>
        <v>3</v>
      </c>
      <c r="B12" s="69"/>
      <c r="C12" s="70"/>
      <c r="D12" s="73"/>
    </row>
    <row r="13" spans="1:7" ht="14.25" customHeight="1">
      <c r="A13" s="94">
        <f>'I18'!A12+1</f>
        <v>4</v>
      </c>
      <c r="B13" s="69"/>
      <c r="C13" s="70"/>
      <c r="D13" s="73"/>
    </row>
    <row r="14" spans="1:7" ht="14.25" customHeight="1">
      <c r="A14" s="94">
        <f>'I18'!A13+1</f>
        <v>5</v>
      </c>
      <c r="B14" s="69"/>
      <c r="C14" s="70"/>
      <c r="D14" s="73"/>
    </row>
    <row r="15" spans="1:7" ht="14.25" customHeight="1">
      <c r="A15" s="94">
        <f>'I18'!A14+1</f>
        <v>6</v>
      </c>
      <c r="B15" s="69"/>
      <c r="C15" s="70"/>
      <c r="D15" s="73"/>
    </row>
    <row r="16" spans="1:7" ht="14.25" customHeight="1">
      <c r="A16" s="94">
        <f>'I18'!A15+1</f>
        <v>7</v>
      </c>
      <c r="B16" s="69"/>
      <c r="C16" s="70"/>
      <c r="D16" s="73"/>
    </row>
    <row r="17" spans="1:26" ht="14.25" customHeight="1">
      <c r="A17" s="94">
        <f>'I18'!A16+1</f>
        <v>8</v>
      </c>
      <c r="B17" s="69"/>
      <c r="C17" s="70"/>
      <c r="D17" s="73"/>
      <c r="E17" s="289"/>
      <c r="F17" s="289"/>
      <c r="G17" s="289"/>
      <c r="H17" s="289"/>
      <c r="I17" s="289"/>
      <c r="J17" s="289"/>
      <c r="K17" s="289"/>
      <c r="L17" s="289"/>
      <c r="M17" s="289"/>
      <c r="N17" s="289"/>
      <c r="O17" s="289"/>
      <c r="P17" s="289"/>
      <c r="Q17" s="289"/>
      <c r="R17" s="289"/>
      <c r="S17" s="289"/>
      <c r="T17" s="289"/>
      <c r="U17" s="289"/>
      <c r="V17" s="289"/>
      <c r="W17" s="289"/>
      <c r="X17" s="289"/>
      <c r="Y17" s="289"/>
      <c r="Z17" s="289"/>
    </row>
    <row r="18" spans="1:26" ht="14.25" customHeight="1">
      <c r="A18" s="94">
        <f>'I18'!A17+1</f>
        <v>9</v>
      </c>
      <c r="B18" s="69"/>
      <c r="C18" s="70"/>
      <c r="D18" s="73"/>
    </row>
    <row r="19" spans="1:26" ht="14.25" customHeight="1">
      <c r="A19" s="74">
        <f>'I18'!A18+1</f>
        <v>10</v>
      </c>
      <c r="B19" s="75"/>
      <c r="C19" s="76"/>
      <c r="D19" s="79"/>
    </row>
    <row r="20" spans="1:26" ht="14.25" customHeight="1">
      <c r="A20" s="132"/>
      <c r="B20" s="290"/>
      <c r="C20" s="82" t="str">
        <f>"Total "&amp;LEFT('I18'!A7,3)</f>
        <v>Total I18</v>
      </c>
      <c r="D20" s="226">
        <f>SUM('I18'!D10:D19)</f>
        <v>10</v>
      </c>
    </row>
    <row r="21" spans="1:26" ht="14.25" customHeight="1">
      <c r="B21" s="45"/>
    </row>
    <row r="22" spans="1:26" ht="53.25" customHeight="1">
      <c r="A22" s="334"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323"/>
      <c r="C22" s="323"/>
      <c r="D22" s="323"/>
      <c r="E22" s="291"/>
      <c r="F22" s="291"/>
      <c r="G22" s="291"/>
      <c r="H22" s="291"/>
    </row>
    <row r="23" spans="1:26" ht="14.25" customHeight="1"/>
    <row r="24" spans="1:26" ht="14.25" customHeight="1"/>
    <row r="25" spans="1:26" ht="14.25" customHeight="1"/>
    <row r="26" spans="1:26" ht="14.25" customHeight="1"/>
    <row r="27" spans="1:26" ht="14.25" customHeight="1"/>
    <row r="28" spans="1:26" ht="14.25" customHeight="1"/>
    <row r="29" spans="1:26" ht="14.25" customHeight="1"/>
    <row r="30" spans="1:26" ht="14.25" customHeight="1"/>
    <row r="31" spans="1:26" ht="14.25" customHeight="1"/>
    <row r="32" spans="1:2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D6"/>
    <mergeCell ref="A7:D7"/>
    <mergeCell ref="A22:D22"/>
  </mergeCells>
  <printOptions horizontalCentered="1"/>
  <pageMargins left="0.74791666666666701" right="0.74791666666666701" top="0.78749999999999998" bottom="0.59027777777777801" header="0" footer="0"/>
  <pageSetup scale="0"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9BBB59"/>
  </sheetPr>
  <dimension ref="A1:I1000"/>
  <sheetViews>
    <sheetView workbookViewId="0"/>
  </sheetViews>
  <sheetFormatPr defaultColWidth="14.41796875" defaultRowHeight="15" customHeight="1"/>
  <cols>
    <col min="1" max="1" width="5" customWidth="1"/>
    <col min="2" max="2" width="26.68359375" customWidth="1"/>
    <col min="3" max="3" width="74.83984375" customWidth="1"/>
    <col min="4" max="4" width="10.41796875" customWidth="1"/>
    <col min="5" max="5" width="9.578125" customWidth="1"/>
    <col min="6" max="6" width="8.578125" customWidth="1"/>
    <col min="7" max="7" width="14" customWidth="1"/>
    <col min="8" max="9" width="8.578125" customWidth="1"/>
    <col min="10" max="26" width="8.68359375" customWidth="1"/>
  </cols>
  <sheetData>
    <row r="1" spans="1:9" ht="14.25" customHeight="1">
      <c r="A1" s="81" t="str">
        <f>'Date initiale'!C3</f>
        <v>Universitatea de Arhitectură și Urbanism "Ion Mincu" București</v>
      </c>
      <c r="B1" s="81"/>
      <c r="D1" s="81"/>
    </row>
    <row r="2" spans="1:9" ht="14.25" customHeight="1">
      <c r="A2" s="50" t="str">
        <f>'Date initiale'!B4&amp;" "&amp;'Date initiale'!C4</f>
        <v>Facultatea ARHITECTURA</v>
      </c>
      <c r="B2" s="50"/>
      <c r="C2" s="212"/>
      <c r="D2" s="50"/>
      <c r="E2" s="212"/>
    </row>
    <row r="3" spans="1:9" ht="14.25" customHeight="1">
      <c r="A3" s="50" t="str">
        <f>'Date initiale'!B5&amp;" "&amp;'Date initiale'!C5</f>
        <v>Departamentul Bazele Proiectarii</v>
      </c>
      <c r="B3" s="50"/>
      <c r="C3" s="212"/>
      <c r="D3" s="50"/>
      <c r="E3" s="212"/>
    </row>
    <row r="4" spans="1:9" ht="14.25" customHeight="1">
      <c r="A4" s="333" t="str">
        <f>'Date initiale'!C6&amp;", "&amp;'Date initiale'!C7</f>
        <v>Dulamea Melania, profesor</v>
      </c>
      <c r="B4" s="323"/>
      <c r="C4" s="323"/>
      <c r="D4" s="323"/>
      <c r="E4" s="323"/>
    </row>
    <row r="5" spans="1:9" ht="14.25" customHeight="1">
      <c r="A5" s="53"/>
      <c r="B5" s="53"/>
      <c r="C5" s="212"/>
      <c r="D5" s="53"/>
      <c r="E5" s="212"/>
    </row>
    <row r="6" spans="1:9" ht="14.25" customHeight="1">
      <c r="A6" s="337" t="s">
        <v>166</v>
      </c>
      <c r="B6" s="323"/>
      <c r="C6" s="323"/>
      <c r="D6" s="323"/>
      <c r="E6" s="323"/>
    </row>
    <row r="7" spans="1:9" ht="67.5" customHeight="1">
      <c r="A7" s="335" t="str">
        <f>'Descriere indicatori'!B26&amp;". "&amp;'Descriere indicatori'!C26</f>
        <v>I19. Profesor asociat,visiting/cadru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v>
      </c>
      <c r="B7" s="323"/>
      <c r="C7" s="323"/>
      <c r="D7" s="323"/>
      <c r="E7" s="323"/>
      <c r="F7" s="292"/>
      <c r="G7" s="292"/>
      <c r="H7" s="292"/>
      <c r="I7" s="292"/>
    </row>
    <row r="8" spans="1:9" ht="20.25" customHeight="1">
      <c r="A8" s="227"/>
      <c r="B8" s="227"/>
      <c r="C8" s="227"/>
      <c r="D8" s="227"/>
      <c r="E8" s="227"/>
      <c r="F8" s="292"/>
      <c r="G8" s="292"/>
      <c r="H8" s="292"/>
      <c r="I8" s="292"/>
    </row>
    <row r="9" spans="1:9" ht="14.25" customHeight="1">
      <c r="A9" s="135" t="s">
        <v>167</v>
      </c>
      <c r="B9" s="136" t="s">
        <v>436</v>
      </c>
      <c r="C9" s="136" t="s">
        <v>437</v>
      </c>
      <c r="D9" s="136" t="s">
        <v>438</v>
      </c>
      <c r="E9" s="138" t="s">
        <v>26</v>
      </c>
      <c r="G9" s="59" t="s">
        <v>176</v>
      </c>
    </row>
    <row r="10" spans="1:9" ht="14.25" customHeight="1">
      <c r="A10" s="60">
        <v>1</v>
      </c>
      <c r="B10" s="41" t="s">
        <v>439</v>
      </c>
      <c r="C10" s="259" t="s">
        <v>440</v>
      </c>
      <c r="D10" s="288" t="s">
        <v>441</v>
      </c>
      <c r="E10" s="157">
        <v>5</v>
      </c>
      <c r="G10" s="66" t="s">
        <v>442</v>
      </c>
      <c r="H10" s="3" t="s">
        <v>137</v>
      </c>
    </row>
    <row r="11" spans="1:9" ht="14.25" customHeight="1">
      <c r="A11" s="94">
        <f>'I19'!A10+1</f>
        <v>2</v>
      </c>
      <c r="B11" s="69" t="s">
        <v>443</v>
      </c>
      <c r="C11" s="15" t="s">
        <v>444</v>
      </c>
      <c r="D11" s="69" t="s">
        <v>445</v>
      </c>
      <c r="E11" s="73">
        <v>5</v>
      </c>
    </row>
    <row r="12" spans="1:9" ht="14.25" customHeight="1">
      <c r="A12" s="94">
        <f>'I19'!A11+1</f>
        <v>3</v>
      </c>
      <c r="B12" s="69" t="s">
        <v>446</v>
      </c>
      <c r="C12" s="15" t="s">
        <v>447</v>
      </c>
      <c r="D12" s="70" t="s">
        <v>448</v>
      </c>
      <c r="E12" s="73">
        <v>5</v>
      </c>
    </row>
    <row r="13" spans="1:9" ht="14.25" customHeight="1">
      <c r="A13" s="94">
        <f>'I19'!A12+1</f>
        <v>4</v>
      </c>
      <c r="B13" s="69" t="s">
        <v>449</v>
      </c>
      <c r="C13" s="45" t="s">
        <v>450</v>
      </c>
      <c r="D13" s="70" t="s">
        <v>451</v>
      </c>
      <c r="E13" s="73">
        <v>5</v>
      </c>
    </row>
    <row r="14" spans="1:9" ht="14.25" customHeight="1">
      <c r="A14" s="94">
        <f>'I19'!A13+1</f>
        <v>5</v>
      </c>
      <c r="B14" s="69"/>
      <c r="C14" s="15"/>
      <c r="D14" s="70"/>
      <c r="E14" s="73"/>
    </row>
    <row r="15" spans="1:9" ht="14.25" customHeight="1">
      <c r="A15" s="94">
        <f>'I19'!A14+1</f>
        <v>6</v>
      </c>
      <c r="B15" s="69"/>
      <c r="C15" s="15"/>
      <c r="D15" s="70"/>
      <c r="E15" s="73"/>
    </row>
    <row r="16" spans="1:9" ht="14.25" customHeight="1">
      <c r="A16" s="94">
        <f>'I19'!A15+1</f>
        <v>7</v>
      </c>
      <c r="B16" s="69"/>
      <c r="C16" s="15"/>
      <c r="D16" s="70"/>
      <c r="E16" s="73"/>
    </row>
    <row r="17" spans="1:5" ht="14.25" customHeight="1">
      <c r="A17" s="94">
        <f>'I19'!A16+1</f>
        <v>8</v>
      </c>
      <c r="B17" s="69"/>
      <c r="C17" s="15"/>
      <c r="D17" s="70"/>
      <c r="E17" s="73"/>
    </row>
    <row r="18" spans="1:5" ht="14.25" customHeight="1">
      <c r="A18" s="94">
        <f>'I19'!A17+1</f>
        <v>9</v>
      </c>
      <c r="B18" s="69"/>
      <c r="C18" s="15"/>
      <c r="D18" s="70"/>
      <c r="E18" s="73"/>
    </row>
    <row r="19" spans="1:5" ht="14.25" customHeight="1">
      <c r="A19" s="74">
        <f>'I19'!A18+1</f>
        <v>10</v>
      </c>
      <c r="B19" s="75"/>
      <c r="C19" s="284"/>
      <c r="D19" s="76"/>
      <c r="E19" s="79"/>
    </row>
    <row r="20" spans="1:5" ht="14.25" customHeight="1">
      <c r="A20" s="80"/>
      <c r="C20" s="293"/>
      <c r="D20" s="82" t="str">
        <f>"Total "&amp;LEFT('I19'!A7,3)</f>
        <v>Total I19</v>
      </c>
      <c r="E20" s="83">
        <f>SUM('I19'!E10:E19)</f>
        <v>20</v>
      </c>
    </row>
    <row r="21" spans="1:5" ht="14.25" customHeight="1"/>
    <row r="22" spans="1:5" ht="14.25" customHeight="1"/>
    <row r="23" spans="1:5" ht="14.25" customHeight="1"/>
    <row r="24" spans="1:5" ht="14.25" customHeight="1"/>
    <row r="25" spans="1:5" ht="14.25" customHeight="1"/>
    <row r="26" spans="1:5" ht="14.25" customHeight="1"/>
    <row r="27" spans="1:5" ht="14.25" customHeight="1"/>
    <row r="28" spans="1:5" ht="14.25" customHeight="1"/>
    <row r="29" spans="1:5" ht="14.25" customHeight="1"/>
    <row r="30" spans="1:5" ht="14.25" customHeight="1"/>
    <row r="31" spans="1:5" ht="14.25" customHeight="1"/>
    <row r="32" spans="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4:E4"/>
    <mergeCell ref="A6:E6"/>
    <mergeCell ref="A7:E7"/>
  </mergeCells>
  <printOptions horizontalCentered="1"/>
  <pageMargins left="0.74791666666666701" right="0.74791666666666701" top="0.78749999999999998" bottom="0.59027777777777801" header="0" footer="0"/>
  <pageSetup scale="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BBB59"/>
  </sheetPr>
  <dimension ref="A1:H1000"/>
  <sheetViews>
    <sheetView workbookViewId="0">
      <selection activeCell="E17" sqref="E17"/>
    </sheetView>
  </sheetViews>
  <sheetFormatPr defaultColWidth="14.41796875" defaultRowHeight="15" customHeight="1"/>
  <cols>
    <col min="1" max="1" width="5" customWidth="1"/>
    <col min="2" max="2" width="85.26171875" customWidth="1"/>
    <col min="3" max="3" width="16.83984375" customWidth="1"/>
    <col min="4" max="4" width="10.41796875" customWidth="1"/>
    <col min="5" max="5" width="9.578125" customWidth="1"/>
    <col min="6" max="6" width="8.578125" customWidth="1"/>
    <col min="7" max="7" width="13.15625" customWidth="1"/>
    <col min="8" max="8" width="8.578125" customWidth="1"/>
    <col min="9" max="26" width="8.68359375" customWidth="1"/>
  </cols>
  <sheetData>
    <row r="1" spans="1:8" ht="14.25" customHeight="1">
      <c r="A1" s="50" t="str">
        <f>'Date initiale'!C3</f>
        <v>Universitatea de Arhitectură și Urbanism "Ion Mincu" București</v>
      </c>
      <c r="B1" s="50"/>
      <c r="C1" s="50"/>
      <c r="D1" s="50"/>
      <c r="E1" s="212"/>
    </row>
    <row r="2" spans="1:8" ht="14.25" customHeight="1">
      <c r="A2" s="50" t="str">
        <f>'Date initiale'!B4&amp;" "&amp;'Date initiale'!C4</f>
        <v>Facultatea ARHITECTURA</v>
      </c>
      <c r="B2" s="50"/>
      <c r="C2" s="50"/>
      <c r="D2" s="50"/>
      <c r="E2" s="212"/>
    </row>
    <row r="3" spans="1:8" ht="14.25" customHeight="1">
      <c r="A3" s="50" t="str">
        <f>'Date initiale'!B5&amp;" "&amp;'Date initiale'!C5</f>
        <v>Departamentul Bazele Proiectarii</v>
      </c>
      <c r="B3" s="50"/>
      <c r="C3" s="50"/>
      <c r="D3" s="50"/>
      <c r="E3" s="212"/>
    </row>
    <row r="4" spans="1:8" ht="14.25" customHeight="1">
      <c r="A4" s="81" t="str">
        <f>'Date initiale'!C6&amp;", "&amp;'Date initiale'!C7</f>
        <v>Dulamea Melania, profesor</v>
      </c>
      <c r="B4" s="81"/>
      <c r="C4" s="81"/>
      <c r="D4" s="81"/>
    </row>
    <row r="5" spans="1:8" ht="14.25" customHeight="1">
      <c r="A5" s="81"/>
      <c r="B5" s="81"/>
      <c r="C5" s="81"/>
      <c r="D5" s="81"/>
    </row>
    <row r="6" spans="1:8" ht="15.75" customHeight="1">
      <c r="A6" s="335" t="s">
        <v>166</v>
      </c>
      <c r="B6" s="323"/>
      <c r="C6" s="323"/>
      <c r="D6" s="323"/>
      <c r="E6" s="323"/>
    </row>
    <row r="7" spans="1:8" ht="14.25" customHeight="1">
      <c r="A7" s="335" t="str">
        <f>'Descriere indicatori'!B27&amp;". "&amp;'Descriere indicatori'!C27</f>
        <v>I20. Expoziţii profesionale în domeniu organizate la nivel internaţional / naţional sau local în calitate de autor, coautor, curator</v>
      </c>
      <c r="B7" s="323"/>
      <c r="C7" s="323"/>
      <c r="D7" s="323"/>
      <c r="E7" s="323"/>
      <c r="F7" s="169"/>
    </row>
    <row r="8" spans="1:8" ht="32.25" customHeight="1">
      <c r="A8" s="133"/>
      <c r="B8" s="133"/>
      <c r="C8" s="133"/>
      <c r="D8" s="133"/>
      <c r="E8" s="133"/>
    </row>
    <row r="9" spans="1:8" ht="14.25" customHeight="1">
      <c r="A9" s="135" t="s">
        <v>167</v>
      </c>
      <c r="B9" s="294" t="s">
        <v>452</v>
      </c>
      <c r="C9" s="136" t="s">
        <v>453</v>
      </c>
      <c r="D9" s="136" t="s">
        <v>172</v>
      </c>
      <c r="E9" s="138" t="s">
        <v>26</v>
      </c>
      <c r="G9" s="59" t="s">
        <v>176</v>
      </c>
    </row>
    <row r="10" spans="1:8" ht="14.25" customHeight="1">
      <c r="A10" s="257">
        <v>1</v>
      </c>
      <c r="B10" s="258" t="s">
        <v>454</v>
      </c>
      <c r="C10" s="260" t="s">
        <v>455</v>
      </c>
      <c r="D10" s="260">
        <v>2005</v>
      </c>
      <c r="E10" s="295">
        <v>5</v>
      </c>
      <c r="G10" s="66" t="s">
        <v>434</v>
      </c>
      <c r="H10" s="3" t="s">
        <v>456</v>
      </c>
    </row>
    <row r="11" spans="1:8" ht="14.25" customHeight="1">
      <c r="A11" s="243">
        <f>'I20'!A10+1</f>
        <v>2</v>
      </c>
      <c r="B11" s="81" t="s">
        <v>457</v>
      </c>
      <c r="C11" s="70" t="s">
        <v>347</v>
      </c>
      <c r="D11" s="70">
        <v>2006</v>
      </c>
      <c r="E11" s="296">
        <v>5</v>
      </c>
      <c r="G11" s="66" t="s">
        <v>458</v>
      </c>
    </row>
    <row r="12" spans="1:8" ht="14.25" customHeight="1">
      <c r="A12" s="243">
        <f>'I20'!A11+1</f>
        <v>3</v>
      </c>
      <c r="B12" s="15" t="s">
        <v>459</v>
      </c>
      <c r="C12" s="70" t="s">
        <v>347</v>
      </c>
      <c r="D12" s="70">
        <v>2006</v>
      </c>
      <c r="E12" s="297">
        <v>5</v>
      </c>
      <c r="G12" s="66" t="s">
        <v>460</v>
      </c>
    </row>
    <row r="13" spans="1:8" ht="14.25" customHeight="1">
      <c r="A13" s="243">
        <f>'I20'!A12+1</f>
        <v>4</v>
      </c>
      <c r="B13" s="32" t="s">
        <v>461</v>
      </c>
      <c r="C13" s="70" t="s">
        <v>462</v>
      </c>
      <c r="D13" s="70">
        <v>2010</v>
      </c>
      <c r="E13" s="296">
        <v>5</v>
      </c>
    </row>
    <row r="14" spans="1:8" ht="14.25" customHeight="1">
      <c r="A14" s="243">
        <f>'I20'!A13+1</f>
        <v>5</v>
      </c>
      <c r="B14" s="81" t="s">
        <v>463</v>
      </c>
      <c r="C14" s="70" t="s">
        <v>462</v>
      </c>
      <c r="D14" s="70">
        <v>2012</v>
      </c>
      <c r="E14" s="298">
        <v>5</v>
      </c>
    </row>
    <row r="15" spans="1:8" ht="14.25" customHeight="1">
      <c r="A15" s="243">
        <f>'I20'!A14+1</f>
        <v>6</v>
      </c>
      <c r="B15" s="45" t="s">
        <v>464</v>
      </c>
      <c r="C15" s="70" t="s">
        <v>465</v>
      </c>
      <c r="D15" s="70">
        <v>2012</v>
      </c>
      <c r="E15" s="298">
        <v>5</v>
      </c>
    </row>
    <row r="16" spans="1:8" ht="14.25" customHeight="1">
      <c r="A16" s="243">
        <f>'I20'!A15+1</f>
        <v>7</v>
      </c>
      <c r="B16" s="15" t="s">
        <v>466</v>
      </c>
      <c r="C16" s="70" t="s">
        <v>465</v>
      </c>
      <c r="D16" s="70">
        <v>2019</v>
      </c>
      <c r="E16" s="298">
        <v>3</v>
      </c>
    </row>
    <row r="17" spans="1:5" ht="14.25" customHeight="1">
      <c r="A17" s="243">
        <f>'I20'!A16+1</f>
        <v>8</v>
      </c>
      <c r="B17" s="69" t="s">
        <v>467</v>
      </c>
      <c r="C17" s="70" t="s">
        <v>465</v>
      </c>
      <c r="D17" s="70">
        <v>2023</v>
      </c>
      <c r="E17" s="357">
        <v>5</v>
      </c>
    </row>
    <row r="18" spans="1:5" ht="14.25" customHeight="1">
      <c r="A18" s="243">
        <f>'I20'!A17+1</f>
        <v>9</v>
      </c>
      <c r="B18" s="340" t="s">
        <v>468</v>
      </c>
      <c r="C18" s="70" t="s">
        <v>465</v>
      </c>
      <c r="D18" s="70">
        <v>2023</v>
      </c>
      <c r="E18" s="298">
        <v>3</v>
      </c>
    </row>
    <row r="19" spans="1:5" ht="14.25" customHeight="1">
      <c r="A19" s="263">
        <f>'I20'!A18+1</f>
        <v>10</v>
      </c>
      <c r="B19" s="341" t="s">
        <v>469</v>
      </c>
      <c r="C19" s="76" t="s">
        <v>462</v>
      </c>
      <c r="D19" s="76">
        <v>2022</v>
      </c>
      <c r="E19" s="299">
        <v>3</v>
      </c>
    </row>
    <row r="20" spans="1:5" ht="14.25" customHeight="1">
      <c r="A20" s="80"/>
      <c r="B20" s="45"/>
      <c r="C20" s="3"/>
      <c r="D20" s="82" t="str">
        <f>"Total "&amp;LEFT('I20'!A7,3)</f>
        <v>Total I20</v>
      </c>
      <c r="E20" s="83">
        <f>SUM('I20'!E10:E19)</f>
        <v>44</v>
      </c>
    </row>
    <row r="21" spans="1:5" ht="14.25" customHeight="1"/>
    <row r="22" spans="1:5" ht="14.25" customHeight="1"/>
    <row r="23" spans="1:5" ht="14.25" customHeight="1"/>
    <row r="24" spans="1:5" ht="14.25" customHeight="1"/>
    <row r="25" spans="1:5" ht="14.25" customHeight="1"/>
    <row r="26" spans="1:5" ht="14.25" customHeight="1"/>
    <row r="27" spans="1:5" ht="14.25" customHeight="1"/>
    <row r="28" spans="1:5" ht="14.25" customHeight="1"/>
    <row r="29" spans="1:5" ht="14.25" customHeight="1"/>
    <row r="30" spans="1:5" ht="14.25" customHeight="1"/>
    <row r="31" spans="1:5" ht="14.25" customHeight="1"/>
    <row r="32" spans="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E6"/>
    <mergeCell ref="A7:E7"/>
  </mergeCells>
  <printOptions horizontalCentered="1"/>
  <pageMargins left="0.74791666666666701" right="0.74791666666666701" top="0.78749999999999998" bottom="0.59027777777777801" header="0" footer="0"/>
  <pageSetup scale="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D1000"/>
  <sheetViews>
    <sheetView showGridLines="0" tabSelected="1" workbookViewId="0">
      <selection sqref="A1:E48"/>
    </sheetView>
  </sheetViews>
  <sheetFormatPr defaultColWidth="14.41796875" defaultRowHeight="15" customHeight="1"/>
  <cols>
    <col min="1" max="1" width="4.15625" customWidth="1"/>
    <col min="2" max="2" width="8.578125" customWidth="1"/>
    <col min="3" max="3" width="71.15625" customWidth="1"/>
    <col min="4" max="4" width="7.578125" customWidth="1"/>
    <col min="5" max="6" width="8.578125" customWidth="1"/>
    <col min="7" max="26" width="8.68359375" customWidth="1"/>
  </cols>
  <sheetData>
    <row r="1" spans="2:4" ht="14.25" customHeight="1">
      <c r="B1" s="322" t="s">
        <v>8</v>
      </c>
      <c r="C1" s="323"/>
      <c r="D1" s="323"/>
    </row>
    <row r="2" spans="2:4" ht="14.25" customHeight="1">
      <c r="B2" s="11" t="str">
        <f>"Facultatea de "&amp;'Date initiale'!C4</f>
        <v>Facultatea de ARHITECTURA</v>
      </c>
      <c r="C2" s="11"/>
      <c r="D2" s="11"/>
    </row>
    <row r="3" spans="2:4" ht="14.25" customHeight="1">
      <c r="B3" s="322" t="str">
        <f>"Departamentul "&amp;'Date initiale'!C5</f>
        <v>Departamentul Bazele Proiectarii</v>
      </c>
      <c r="C3" s="323"/>
      <c r="D3" s="323"/>
    </row>
    <row r="4" spans="2:4" ht="14.25" customHeight="1">
      <c r="B4" s="11" t="str">
        <f>"Nume și prenume: "&amp;'Date initiale'!C6</f>
        <v>Nume și prenume: Dulamea Melania</v>
      </c>
      <c r="C4" s="11"/>
      <c r="D4" s="11"/>
    </row>
    <row r="5" spans="2:4" ht="14.25" customHeight="1">
      <c r="B5" s="11" t="str">
        <f>"Post: "&amp;'Date initiale'!C7</f>
        <v>Post: profesor</v>
      </c>
      <c r="C5" s="11"/>
      <c r="D5" s="11"/>
    </row>
    <row r="6" spans="2:4" ht="14.25" customHeight="1">
      <c r="B6" s="11" t="str">
        <f>"Standard de referință: "&amp;'Date initiale'!C8</f>
        <v>Standard de referință: profesor universitar</v>
      </c>
      <c r="C6" s="11"/>
      <c r="D6" s="11"/>
    </row>
    <row r="7" spans="2:4" ht="14.25" customHeight="1"/>
    <row r="8" spans="2:4" ht="14.25" customHeight="1">
      <c r="B8" s="324" t="s">
        <v>22</v>
      </c>
      <c r="C8" s="323"/>
      <c r="D8" s="323"/>
    </row>
    <row r="9" spans="2:4" ht="34.5" customHeight="1">
      <c r="B9" s="325" t="s">
        <v>23</v>
      </c>
      <c r="C9" s="326"/>
      <c r="D9" s="326"/>
    </row>
    <row r="10" spans="2:4" ht="14.25" customHeight="1">
      <c r="B10" s="13" t="s">
        <v>24</v>
      </c>
      <c r="C10" s="13" t="s">
        <v>25</v>
      </c>
      <c r="D10" s="13" t="s">
        <v>26</v>
      </c>
    </row>
    <row r="11" spans="2:4" ht="14.25" customHeight="1">
      <c r="B11" s="14" t="s">
        <v>27</v>
      </c>
      <c r="C11" s="15" t="s">
        <v>28</v>
      </c>
      <c r="D11" s="16">
        <f>'I1'!I20</f>
        <v>0</v>
      </c>
    </row>
    <row r="12" spans="2:4" ht="15" customHeight="1">
      <c r="B12" s="17" t="s">
        <v>29</v>
      </c>
      <c r="C12" s="15" t="s">
        <v>30</v>
      </c>
      <c r="D12" s="18">
        <f>'I2'!I20</f>
        <v>75</v>
      </c>
    </row>
    <row r="13" spans="2:4" ht="14.25" customHeight="1">
      <c r="B13" s="17" t="s">
        <v>31</v>
      </c>
      <c r="C13" s="19" t="s">
        <v>32</v>
      </c>
      <c r="D13" s="18">
        <f>'I3'!I20</f>
        <v>40</v>
      </c>
    </row>
    <row r="14" spans="2:4" ht="14.25" customHeight="1">
      <c r="B14" s="17" t="s">
        <v>33</v>
      </c>
      <c r="C14" s="15" t="s">
        <v>34</v>
      </c>
      <c r="D14" s="18">
        <f>'I4'!I17</f>
        <v>40</v>
      </c>
    </row>
    <row r="15" spans="2:4" ht="14.25" customHeight="1">
      <c r="B15" s="17" t="s">
        <v>35</v>
      </c>
      <c r="C15" s="20" t="s">
        <v>36</v>
      </c>
      <c r="D15" s="18">
        <f>'I5'!I20</f>
        <v>60</v>
      </c>
    </row>
    <row r="16" spans="2:4" ht="15" customHeight="1">
      <c r="B16" s="17" t="s">
        <v>37</v>
      </c>
      <c r="C16" s="15" t="s">
        <v>38</v>
      </c>
      <c r="D16" s="18">
        <f>'I6'!I20</f>
        <v>0</v>
      </c>
    </row>
    <row r="17" spans="2:4" ht="15" customHeight="1">
      <c r="B17" s="17" t="s">
        <v>39</v>
      </c>
      <c r="C17" s="15" t="s">
        <v>40</v>
      </c>
      <c r="D17" s="18">
        <f>'I7'!I20</f>
        <v>0</v>
      </c>
    </row>
    <row r="18" spans="2:4" ht="14.25" customHeight="1">
      <c r="B18" s="17" t="s">
        <v>41</v>
      </c>
      <c r="C18" s="15" t="s">
        <v>42</v>
      </c>
      <c r="D18" s="18">
        <f>'I8'!I20</f>
        <v>0</v>
      </c>
    </row>
    <row r="19" spans="2:4" ht="14.25" customHeight="1">
      <c r="B19" s="17" t="s">
        <v>43</v>
      </c>
      <c r="C19" s="15" t="s">
        <v>44</v>
      </c>
      <c r="D19" s="18">
        <f>'I9'!I20</f>
        <v>0</v>
      </c>
    </row>
    <row r="20" spans="2:4" ht="14.25" customHeight="1">
      <c r="B20" s="17" t="s">
        <v>45</v>
      </c>
      <c r="C20" s="20" t="s">
        <v>46</v>
      </c>
      <c r="D20" s="18">
        <f>'I10'!I20</f>
        <v>10</v>
      </c>
    </row>
    <row r="21" spans="2:4" ht="14.25" customHeight="1">
      <c r="B21" s="21" t="s">
        <v>47</v>
      </c>
      <c r="C21" s="15" t="s">
        <v>48</v>
      </c>
      <c r="D21" s="18">
        <f>I11a!I20</f>
        <v>70</v>
      </c>
    </row>
    <row r="22" spans="2:4" ht="60" customHeight="1">
      <c r="B22" s="22"/>
      <c r="C22" s="15" t="s">
        <v>49</v>
      </c>
      <c r="D22" s="18">
        <f>I11b!H20</f>
        <v>15</v>
      </c>
    </row>
    <row r="23" spans="2:4" ht="14.25" customHeight="1">
      <c r="B23" s="14"/>
      <c r="C23" s="23" t="s">
        <v>50</v>
      </c>
      <c r="D23" s="18">
        <f>I11c!G26</f>
        <v>70</v>
      </c>
    </row>
    <row r="24" spans="2:4" ht="14.25" customHeight="1">
      <c r="B24" s="17" t="s">
        <v>51</v>
      </c>
      <c r="C24" s="15" t="s">
        <v>52</v>
      </c>
      <c r="D24" s="18">
        <f>'I12'!H20</f>
        <v>0</v>
      </c>
    </row>
    <row r="25" spans="2:4" ht="48" customHeight="1">
      <c r="B25" s="17" t="s">
        <v>53</v>
      </c>
      <c r="C25" s="15" t="s">
        <v>54</v>
      </c>
      <c r="D25" s="18">
        <f>'I13'!H30</f>
        <v>220</v>
      </c>
    </row>
    <row r="26" spans="2:4" ht="14.25" customHeight="1">
      <c r="B26" s="21" t="s">
        <v>55</v>
      </c>
      <c r="C26" s="15" t="s">
        <v>56</v>
      </c>
      <c r="D26" s="18">
        <f>I14a!H20</f>
        <v>20</v>
      </c>
    </row>
    <row r="27" spans="2:4" ht="30" customHeight="1">
      <c r="B27" s="14"/>
      <c r="C27" s="15" t="s">
        <v>57</v>
      </c>
      <c r="D27" s="18">
        <f>I14b!H20</f>
        <v>0</v>
      </c>
    </row>
    <row r="28" spans="2:4" ht="14.25" customHeight="1">
      <c r="B28" s="17" t="s">
        <v>55</v>
      </c>
      <c r="C28" s="15" t="s">
        <v>58</v>
      </c>
      <c r="D28" s="18">
        <f>I14c!H20</f>
        <v>93.75</v>
      </c>
    </row>
    <row r="29" spans="2:4" ht="14.25" customHeight="1">
      <c r="B29" s="24" t="s">
        <v>59</v>
      </c>
      <c r="C29" s="15" t="s">
        <v>60</v>
      </c>
      <c r="D29" s="25">
        <f>'I15'!H20</f>
        <v>0</v>
      </c>
    </row>
    <row r="30" spans="2:4" ht="14.25" customHeight="1">
      <c r="B30" s="17" t="s">
        <v>61</v>
      </c>
      <c r="C30" s="20" t="s">
        <v>62</v>
      </c>
      <c r="D30" s="25">
        <f>'I16'!D20</f>
        <v>10</v>
      </c>
    </row>
    <row r="31" spans="2:4" ht="14.25" customHeight="1">
      <c r="B31" s="17" t="s">
        <v>63</v>
      </c>
      <c r="C31" s="26" t="s">
        <v>64</v>
      </c>
      <c r="D31" s="18">
        <f>'I17'!D20</f>
        <v>0</v>
      </c>
    </row>
    <row r="32" spans="2:4" ht="45" customHeight="1">
      <c r="B32" s="14" t="s">
        <v>65</v>
      </c>
      <c r="C32" s="15" t="s">
        <v>66</v>
      </c>
      <c r="D32" s="16">
        <f>'I18'!D20</f>
        <v>10</v>
      </c>
    </row>
    <row r="33" spans="2:4" ht="75" customHeight="1">
      <c r="B33" s="17" t="s">
        <v>67</v>
      </c>
      <c r="C33" s="27" t="s">
        <v>68</v>
      </c>
      <c r="D33" s="18">
        <f>'I19'!E20</f>
        <v>20</v>
      </c>
    </row>
    <row r="34" spans="2:4" ht="14.25" customHeight="1">
      <c r="B34" s="28" t="s">
        <v>69</v>
      </c>
      <c r="C34" s="20" t="s">
        <v>70</v>
      </c>
      <c r="D34" s="18">
        <f>'I20'!E20</f>
        <v>44</v>
      </c>
    </row>
    <row r="35" spans="2:4" ht="14.25" customHeight="1">
      <c r="B35" s="17" t="s">
        <v>71</v>
      </c>
      <c r="C35" s="27" t="s">
        <v>72</v>
      </c>
      <c r="D35" s="18">
        <f>'I21'!D26</f>
        <v>85</v>
      </c>
    </row>
    <row r="36" spans="2:4" ht="14.25" customHeight="1">
      <c r="B36" s="17" t="s">
        <v>73</v>
      </c>
      <c r="C36" s="29" t="s">
        <v>74</v>
      </c>
      <c r="D36" s="18">
        <f>'I22'!D20</f>
        <v>55</v>
      </c>
    </row>
    <row r="37" spans="2:4" ht="14.25" customHeight="1">
      <c r="B37" s="17" t="s">
        <v>75</v>
      </c>
      <c r="C37" s="20" t="s">
        <v>76</v>
      </c>
      <c r="D37" s="18">
        <f>'I23'!D21</f>
        <v>58</v>
      </c>
    </row>
    <row r="38" spans="2:4" ht="14.25" customHeight="1">
      <c r="B38" s="17" t="s">
        <v>77</v>
      </c>
      <c r="C38" s="20" t="s">
        <v>78</v>
      </c>
      <c r="D38" s="18">
        <f>'I24'!F20</f>
        <v>0</v>
      </c>
    </row>
    <row r="39" spans="2:4" ht="14.25" customHeight="1"/>
    <row r="40" spans="2:4" ht="14.25" customHeight="1">
      <c r="B40" s="30" t="s">
        <v>79</v>
      </c>
      <c r="C40" s="3" t="s">
        <v>80</v>
      </c>
    </row>
    <row r="41" spans="2:4" ht="14.25" customHeight="1">
      <c r="B41" s="31" t="s">
        <v>81</v>
      </c>
      <c r="C41" s="32" t="s">
        <v>82</v>
      </c>
      <c r="D41" s="33">
        <f>SUM('Fisa verificare'!D11:D20)+SUM('Fisa verificare'!D33:D38)</f>
        <v>487</v>
      </c>
    </row>
    <row r="42" spans="2:4" ht="14.25" customHeight="1">
      <c r="B42" s="31" t="s">
        <v>83</v>
      </c>
      <c r="C42" s="32" t="s">
        <v>84</v>
      </c>
      <c r="D42" s="33">
        <f>SUM('Fisa verificare'!D24:D33)</f>
        <v>373.75</v>
      </c>
    </row>
    <row r="43" spans="2:4" ht="14.25" customHeight="1">
      <c r="B43" s="34" t="s">
        <v>85</v>
      </c>
      <c r="C43" s="35" t="s">
        <v>86</v>
      </c>
      <c r="D43" s="36">
        <f>SUM('Fisa verificare'!D21:D23)</f>
        <v>155</v>
      </c>
    </row>
    <row r="44" spans="2:4" ht="14.25" customHeight="1">
      <c r="B44" s="37" t="s">
        <v>87</v>
      </c>
      <c r="C44" s="38" t="s">
        <v>88</v>
      </c>
      <c r="D44" s="39">
        <f>'Fisa verificare'!D41+'Fisa verificare'!D42+'Fisa verificare'!D43</f>
        <v>1015.75</v>
      </c>
    </row>
    <row r="45" spans="2:4" ht="14.25" customHeight="1"/>
    <row r="46" spans="2:4" ht="14.25" customHeight="1">
      <c r="B46" s="40" t="s">
        <v>89</v>
      </c>
      <c r="C46" s="41" t="s">
        <v>90</v>
      </c>
    </row>
    <row r="47" spans="2:4" ht="14.25" customHeight="1">
      <c r="B47" s="42" t="str">
        <f>'Date initiale'!C9</f>
        <v>iunie 2024</v>
      </c>
    </row>
    <row r="48" spans="2: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B1:D1"/>
    <mergeCell ref="B3:D3"/>
    <mergeCell ref="B8:D8"/>
    <mergeCell ref="B9:D9"/>
  </mergeCells>
  <printOptions horizontalCentered="1"/>
  <pageMargins left="0.28509367363562316" right="0.26030291940643852" top="0.26030291940643852" bottom="0.17353527960429238" header="0" footer="0"/>
  <pageSetup paperSize="9" scale="90" fitToWidth="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9BBB59"/>
  </sheetPr>
  <dimension ref="A1:J1006"/>
  <sheetViews>
    <sheetView workbookViewId="0">
      <selection activeCell="G23" sqref="G23"/>
    </sheetView>
  </sheetViews>
  <sheetFormatPr defaultColWidth="14.41796875" defaultRowHeight="15" customHeight="1"/>
  <cols>
    <col min="1" max="1" width="5" customWidth="1"/>
    <col min="2" max="2" width="103.15625" customWidth="1"/>
    <col min="3" max="3" width="10.41796875" customWidth="1"/>
    <col min="4" max="4" width="9.578125" customWidth="1"/>
    <col min="5" max="10" width="8.578125" customWidth="1"/>
    <col min="11" max="26" width="8.68359375" customWidth="1"/>
  </cols>
  <sheetData>
    <row r="1" spans="1:10" ht="14.25" customHeight="1">
      <c r="A1" s="81" t="str">
        <f>'Date initiale'!C3</f>
        <v>Universitatea de Arhitectură și Urbanism "Ion Mincu" București</v>
      </c>
      <c r="B1" s="81"/>
    </row>
    <row r="2" spans="1:10" ht="14.25" customHeight="1">
      <c r="A2" s="81" t="str">
        <f>'Date initiale'!B4&amp;" "&amp;'Date initiale'!C4</f>
        <v>Facultatea ARHITECTURA</v>
      </c>
      <c r="B2" s="81"/>
    </row>
    <row r="3" spans="1:10" ht="14.25" customHeight="1">
      <c r="A3" s="81" t="str">
        <f>'Date initiale'!B5&amp;" "&amp;'Date initiale'!C5</f>
        <v>Departamentul Bazele Proiectarii</v>
      </c>
      <c r="B3" s="81"/>
    </row>
    <row r="4" spans="1:10" ht="14.25" customHeight="1">
      <c r="A4" s="81" t="str">
        <f>'Date initiale'!C6&amp;", "&amp;'Date initiale'!C7</f>
        <v>Dulamea Melania, profesor</v>
      </c>
      <c r="B4" s="81"/>
    </row>
    <row r="5" spans="1:10" ht="14.25" customHeight="1">
      <c r="A5" s="81"/>
      <c r="B5" s="81"/>
    </row>
    <row r="6" spans="1:10" ht="14.25" customHeight="1">
      <c r="A6" s="337" t="s">
        <v>166</v>
      </c>
      <c r="B6" s="323"/>
      <c r="C6" s="323"/>
      <c r="D6" s="323"/>
    </row>
    <row r="7" spans="1:10" ht="24" customHeight="1">
      <c r="A7" s="335" t="str">
        <f>'Descriere indicatori'!B28&amp;". "&amp;'Descriere indicatori'!C28</f>
        <v>I21. Organizator / curator expoziţii la nivel internaţional/naţional</v>
      </c>
      <c r="B7" s="323"/>
      <c r="C7" s="323"/>
      <c r="D7" s="323"/>
    </row>
    <row r="8" spans="1:10" ht="14.25" customHeight="1"/>
    <row r="9" spans="1:10" ht="14.25" customHeight="1">
      <c r="A9" s="135" t="s">
        <v>167</v>
      </c>
      <c r="B9" s="294" t="s">
        <v>452</v>
      </c>
      <c r="C9" s="136" t="s">
        <v>172</v>
      </c>
      <c r="D9" s="138" t="s">
        <v>26</v>
      </c>
      <c r="F9" s="59" t="s">
        <v>176</v>
      </c>
      <c r="J9" s="35"/>
    </row>
    <row r="10" spans="1:10" ht="14.25" customHeight="1">
      <c r="A10" s="257">
        <v>1</v>
      </c>
      <c r="B10" s="300" t="s">
        <v>470</v>
      </c>
      <c r="C10" s="260">
        <v>2013</v>
      </c>
      <c r="D10" s="261">
        <v>5</v>
      </c>
      <c r="F10" s="66" t="s">
        <v>434</v>
      </c>
      <c r="G10" s="3" t="s">
        <v>456</v>
      </c>
      <c r="J10" s="267"/>
    </row>
    <row r="11" spans="1:10" ht="14.25" customHeight="1">
      <c r="A11" s="243">
        <f>'I21'!A10+1</f>
        <v>2</v>
      </c>
      <c r="B11" s="176" t="s">
        <v>471</v>
      </c>
      <c r="C11" s="70">
        <v>2010</v>
      </c>
      <c r="D11" s="301">
        <v>5</v>
      </c>
    </row>
    <row r="12" spans="1:10" ht="14.25" customHeight="1">
      <c r="A12" s="243">
        <f>'I21'!A11+1</f>
        <v>3</v>
      </c>
      <c r="B12" s="32" t="s">
        <v>472</v>
      </c>
      <c r="C12" s="70">
        <v>2010</v>
      </c>
      <c r="D12" s="301">
        <v>5</v>
      </c>
    </row>
    <row r="13" spans="1:10" ht="14.25" customHeight="1">
      <c r="A13" s="243">
        <f>'I21'!A12+1</f>
        <v>4</v>
      </c>
      <c r="B13" s="176" t="s">
        <v>473</v>
      </c>
      <c r="C13" s="70">
        <v>2012</v>
      </c>
      <c r="D13" s="301">
        <v>5</v>
      </c>
    </row>
    <row r="14" spans="1:10" ht="14.25" customHeight="1">
      <c r="A14" s="243">
        <f>'I21'!A13+1</f>
        <v>5</v>
      </c>
      <c r="B14" s="81" t="s">
        <v>474</v>
      </c>
      <c r="C14" s="70">
        <v>2019</v>
      </c>
      <c r="D14" s="302">
        <v>10</v>
      </c>
    </row>
    <row r="15" spans="1:10" ht="14.25" customHeight="1">
      <c r="A15" s="243">
        <f>'I21'!A14+1</f>
        <v>6</v>
      </c>
      <c r="B15" s="69" t="s">
        <v>475</v>
      </c>
      <c r="C15" s="70">
        <v>2020</v>
      </c>
      <c r="D15" s="302">
        <v>5</v>
      </c>
    </row>
    <row r="16" spans="1:10" ht="14.25" customHeight="1">
      <c r="A16" s="243">
        <f>'I21'!A15+1</f>
        <v>7</v>
      </c>
      <c r="B16" s="81" t="s">
        <v>476</v>
      </c>
      <c r="C16" s="70">
        <v>2021</v>
      </c>
      <c r="D16" s="302">
        <v>5</v>
      </c>
    </row>
    <row r="17" spans="1:4" ht="14.25" customHeight="1">
      <c r="A17" s="243">
        <f>'I21'!A16+1</f>
        <v>8</v>
      </c>
      <c r="B17" s="81" t="s">
        <v>477</v>
      </c>
      <c r="C17" s="70">
        <v>2022</v>
      </c>
      <c r="D17" s="355">
        <v>5</v>
      </c>
    </row>
    <row r="18" spans="1:4" ht="14.25" customHeight="1">
      <c r="A18" s="243">
        <f>'I21'!A17+1</f>
        <v>9</v>
      </c>
      <c r="B18" s="69" t="s">
        <v>478</v>
      </c>
      <c r="C18" s="70">
        <v>2023</v>
      </c>
      <c r="D18" s="302">
        <v>5</v>
      </c>
    </row>
    <row r="19" spans="1:4" ht="14.25" customHeight="1">
      <c r="A19" s="303">
        <v>10</v>
      </c>
      <c r="B19" s="45" t="s">
        <v>479</v>
      </c>
      <c r="C19" s="216">
        <v>2023</v>
      </c>
      <c r="D19" s="304">
        <v>5</v>
      </c>
    </row>
    <row r="20" spans="1:4" ht="14.25" customHeight="1">
      <c r="A20" s="303">
        <v>11</v>
      </c>
      <c r="B20" s="45" t="s">
        <v>480</v>
      </c>
      <c r="C20" s="216">
        <v>2021</v>
      </c>
      <c r="D20" s="304">
        <v>5</v>
      </c>
    </row>
    <row r="21" spans="1:4" ht="14.25" customHeight="1">
      <c r="A21" s="350">
        <v>12</v>
      </c>
      <c r="B21" s="351" t="s">
        <v>481</v>
      </c>
      <c r="C21" s="352">
        <v>2023</v>
      </c>
      <c r="D21" s="353">
        <v>5</v>
      </c>
    </row>
    <row r="22" spans="1:4" ht="14.25" customHeight="1" thickBot="1">
      <c r="A22" s="346">
        <v>13</v>
      </c>
      <c r="B22" s="347" t="s">
        <v>482</v>
      </c>
      <c r="C22" s="348">
        <v>2023</v>
      </c>
      <c r="D22" s="349">
        <v>5</v>
      </c>
    </row>
    <row r="23" spans="1:4" ht="14.25" customHeight="1" thickBot="1">
      <c r="A23" s="344">
        <v>14</v>
      </c>
      <c r="B23" s="345" t="s">
        <v>483</v>
      </c>
      <c r="C23" s="342" t="s">
        <v>484</v>
      </c>
      <c r="D23" s="305">
        <v>5</v>
      </c>
    </row>
    <row r="24" spans="1:4" ht="14.25" customHeight="1" thickBot="1">
      <c r="A24" s="344">
        <v>15</v>
      </c>
      <c r="B24" s="345" t="s">
        <v>485</v>
      </c>
      <c r="C24" s="343" t="s">
        <v>20</v>
      </c>
      <c r="D24" s="305">
        <v>5</v>
      </c>
    </row>
    <row r="25" spans="1:4" ht="14.25" customHeight="1" thickBot="1">
      <c r="A25" s="344">
        <v>16</v>
      </c>
      <c r="B25" s="345" t="s">
        <v>486</v>
      </c>
      <c r="C25" s="306" t="s">
        <v>20</v>
      </c>
      <c r="D25" s="354">
        <v>5</v>
      </c>
    </row>
    <row r="26" spans="1:4" ht="14.25" customHeight="1" thickBot="1">
      <c r="A26" s="81"/>
      <c r="B26" s="45"/>
      <c r="C26" s="239" t="str">
        <f>"Total "&amp;LEFT('I21'!A7,3)</f>
        <v>Total I21</v>
      </c>
      <c r="D26" s="240">
        <f>SUM('I21'!D10:D25)</f>
        <v>85</v>
      </c>
    </row>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sheetData>
  <mergeCells count="2">
    <mergeCell ref="A6:D6"/>
    <mergeCell ref="A7:D7"/>
  </mergeCells>
  <printOptions horizontalCentered="1"/>
  <pageMargins left="0.74791666666666701" right="0.74791666666666701" top="0.78749999999999998" bottom="0.59027777777777801" header="0" footer="0"/>
  <pageSetup scale="0"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BBB59"/>
  </sheetPr>
  <dimension ref="A1:G1000"/>
  <sheetViews>
    <sheetView workbookViewId="0">
      <selection activeCell="B15" sqref="B15"/>
    </sheetView>
  </sheetViews>
  <sheetFormatPr defaultColWidth="14.41796875" defaultRowHeight="15" customHeight="1"/>
  <cols>
    <col min="1" max="1" width="5" customWidth="1"/>
    <col min="2" max="2" width="97.15625" customWidth="1"/>
    <col min="3" max="3" width="15.578125" customWidth="1"/>
    <col min="4" max="4" width="9.578125" customWidth="1"/>
    <col min="5" max="7" width="8.578125" customWidth="1"/>
    <col min="8" max="26" width="8.68359375" customWidth="1"/>
  </cols>
  <sheetData>
    <row r="1" spans="1:7" ht="14.25" customHeight="1">
      <c r="A1" s="50" t="str">
        <f>'Date initiale'!C3</f>
        <v>Universitatea de Arhitectură și Urbanism "Ion Mincu" București</v>
      </c>
      <c r="B1" s="50"/>
      <c r="C1" s="50"/>
      <c r="D1" s="212"/>
    </row>
    <row r="2" spans="1:7" ht="14.25" customHeight="1">
      <c r="A2" s="50" t="str">
        <f>'Date initiale'!B4&amp;" "&amp;'Date initiale'!C4</f>
        <v>Facultatea ARHITECTURA</v>
      </c>
      <c r="B2" s="50"/>
      <c r="C2" s="50"/>
      <c r="D2" s="212"/>
    </row>
    <row r="3" spans="1:7" ht="14.25" customHeight="1">
      <c r="A3" s="50" t="str">
        <f>'Date initiale'!B5&amp;" "&amp;'Date initiale'!C5</f>
        <v>Departamentul Bazele Proiectarii</v>
      </c>
      <c r="B3" s="50"/>
      <c r="C3" s="50"/>
      <c r="D3" s="212"/>
    </row>
    <row r="4" spans="1:7" ht="14.25" customHeight="1">
      <c r="A4" s="81" t="str">
        <f>'Date initiale'!C6&amp;", "&amp;'Date initiale'!C7</f>
        <v>Dulamea Melania, profesor</v>
      </c>
      <c r="B4" s="81"/>
      <c r="C4" s="81"/>
    </row>
    <row r="5" spans="1:7" ht="14.25" customHeight="1">
      <c r="A5" s="81"/>
      <c r="B5" s="81"/>
      <c r="C5" s="81"/>
    </row>
    <row r="6" spans="1:7" ht="15.75" customHeight="1">
      <c r="A6" s="336" t="s">
        <v>166</v>
      </c>
      <c r="B6" s="323"/>
      <c r="C6" s="323"/>
      <c r="D6" s="323"/>
    </row>
    <row r="7" spans="1:7" ht="66.75" customHeight="1">
      <c r="A7" s="335" t="str">
        <f>'Descriere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v>
      </c>
      <c r="B7" s="323"/>
      <c r="C7" s="323"/>
      <c r="D7" s="323"/>
    </row>
    <row r="8" spans="1:7" ht="14.25" customHeight="1">
      <c r="A8" s="227"/>
      <c r="B8" s="227"/>
      <c r="C8" s="227"/>
      <c r="D8" s="227"/>
    </row>
    <row r="9" spans="1:7" ht="14.25" customHeight="1">
      <c r="A9" s="135" t="s">
        <v>167</v>
      </c>
      <c r="B9" s="136" t="s">
        <v>487</v>
      </c>
      <c r="C9" s="136" t="s">
        <v>438</v>
      </c>
      <c r="D9" s="138" t="s">
        <v>26</v>
      </c>
      <c r="F9" s="59" t="s">
        <v>176</v>
      </c>
    </row>
    <row r="10" spans="1:7" ht="14.25" customHeight="1">
      <c r="A10" s="60">
        <v>1</v>
      </c>
      <c r="B10" s="307" t="s">
        <v>488</v>
      </c>
      <c r="C10" s="308">
        <v>2012</v>
      </c>
      <c r="D10" s="157">
        <v>5</v>
      </c>
      <c r="E10" s="2"/>
      <c r="F10" s="66" t="s">
        <v>489</v>
      </c>
      <c r="G10" s="3" t="s">
        <v>142</v>
      </c>
    </row>
    <row r="11" spans="1:7" ht="14.25" customHeight="1">
      <c r="A11" s="94">
        <f>'I22'!A10+1</f>
        <v>2</v>
      </c>
      <c r="B11" s="309" t="s">
        <v>490</v>
      </c>
      <c r="C11" s="236">
        <v>42613</v>
      </c>
      <c r="D11" s="73">
        <v>10</v>
      </c>
      <c r="E11" s="2"/>
      <c r="F11" s="66" t="s">
        <v>434</v>
      </c>
    </row>
    <row r="12" spans="1:7" ht="14.25" customHeight="1">
      <c r="A12" s="94">
        <f>'I22'!A11+1</f>
        <v>3</v>
      </c>
      <c r="B12" s="69" t="s">
        <v>491</v>
      </c>
      <c r="C12" s="310">
        <v>43066</v>
      </c>
      <c r="D12" s="311">
        <v>10</v>
      </c>
      <c r="E12" s="2"/>
      <c r="F12" s="66" t="s">
        <v>434</v>
      </c>
    </row>
    <row r="13" spans="1:7" ht="14.25" customHeight="1">
      <c r="A13" s="94">
        <f>'I22'!A12+1</f>
        <v>4</v>
      </c>
      <c r="B13" s="69" t="s">
        <v>492</v>
      </c>
      <c r="C13" s="70" t="s">
        <v>493</v>
      </c>
      <c r="D13" s="311">
        <v>10</v>
      </c>
      <c r="E13" s="2"/>
      <c r="F13" s="66">
        <v>20</v>
      </c>
    </row>
    <row r="14" spans="1:7" ht="14.25" customHeight="1">
      <c r="A14" s="94">
        <f>'I22'!A13+1</f>
        <v>5</v>
      </c>
      <c r="B14" s="69" t="s">
        <v>494</v>
      </c>
      <c r="C14" s="70">
        <v>2021</v>
      </c>
      <c r="D14" s="311">
        <v>10</v>
      </c>
      <c r="E14" s="2"/>
    </row>
    <row r="15" spans="1:7" ht="14.25" customHeight="1">
      <c r="A15" s="94">
        <f>'I22'!A14+1</f>
        <v>6</v>
      </c>
      <c r="B15" s="69" t="s">
        <v>495</v>
      </c>
      <c r="C15" s="70" t="s">
        <v>496</v>
      </c>
      <c r="D15" s="311">
        <v>10</v>
      </c>
      <c r="E15" s="2"/>
    </row>
    <row r="16" spans="1:7" ht="14.25" customHeight="1">
      <c r="A16" s="94"/>
      <c r="B16" s="69"/>
      <c r="C16" s="70"/>
      <c r="D16" s="311"/>
      <c r="E16" s="2"/>
    </row>
    <row r="17" spans="1:5" ht="14.25" customHeight="1">
      <c r="A17" s="94">
        <f>'I22'!A16+1</f>
        <v>1</v>
      </c>
      <c r="B17" s="69"/>
      <c r="C17" s="70"/>
      <c r="D17" s="311"/>
      <c r="E17" s="2"/>
    </row>
    <row r="18" spans="1:5" ht="14.25" customHeight="1">
      <c r="A18" s="94">
        <f>'I22'!A17+1</f>
        <v>2</v>
      </c>
      <c r="B18" s="69"/>
      <c r="C18" s="70"/>
      <c r="D18" s="311"/>
      <c r="E18" s="2"/>
    </row>
    <row r="19" spans="1:5" ht="14.25" customHeight="1">
      <c r="A19" s="74">
        <f>'I22'!A18+1</f>
        <v>3</v>
      </c>
      <c r="B19" s="75"/>
      <c r="C19" s="76"/>
      <c r="D19" s="312"/>
      <c r="E19" s="2"/>
    </row>
    <row r="20" spans="1:5" ht="14.25" customHeight="1">
      <c r="A20" s="80"/>
      <c r="B20" s="45"/>
      <c r="C20" s="82" t="str">
        <f>"Total "&amp;LEFT('I22'!A7,3)</f>
        <v>Total I22</v>
      </c>
      <c r="D20" s="83">
        <f>SUM('I22'!D10:D19)</f>
        <v>55</v>
      </c>
      <c r="E20" s="2"/>
    </row>
    <row r="21" spans="1:5" ht="14.25" customHeight="1"/>
    <row r="22" spans="1:5" ht="14.25" customHeight="1"/>
    <row r="23" spans="1:5" ht="14.25" customHeight="1"/>
    <row r="24" spans="1:5" ht="14.25" customHeight="1"/>
    <row r="25" spans="1:5" ht="14.25" customHeight="1"/>
    <row r="26" spans="1:5" ht="14.25" customHeight="1"/>
    <row r="27" spans="1:5" ht="14.25" customHeight="1"/>
    <row r="28" spans="1:5" ht="14.25" customHeight="1"/>
    <row r="29" spans="1:5" ht="14.25" customHeight="1"/>
    <row r="30" spans="1:5" ht="14.25" customHeight="1"/>
    <row r="31" spans="1:5" ht="14.25" customHeight="1"/>
    <row r="32" spans="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D6"/>
    <mergeCell ref="A7:D7"/>
  </mergeCells>
  <hyperlinks>
    <hyperlink ref="B11" r:id="rId1" xr:uid="{00000000-0004-0000-1E00-000000000000}"/>
  </hyperlinks>
  <printOptions horizontalCentered="1"/>
  <pageMargins left="0.74791666666666701" right="0.74791666666666701" top="0.78749999999999998" bottom="0.59027777777777801" header="0" footer="0"/>
  <pageSetup scale="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9BBB59"/>
  </sheetPr>
  <dimension ref="A1:G1000"/>
  <sheetViews>
    <sheetView workbookViewId="0">
      <selection activeCell="B18" sqref="B18"/>
    </sheetView>
  </sheetViews>
  <sheetFormatPr defaultColWidth="14.41796875" defaultRowHeight="15" customHeight="1"/>
  <cols>
    <col min="1" max="1" width="5" customWidth="1"/>
    <col min="2" max="2" width="97.15625" customWidth="1"/>
    <col min="3" max="3" width="15.578125" customWidth="1"/>
    <col min="4" max="4" width="9.578125" customWidth="1"/>
    <col min="5" max="7" width="8.578125" customWidth="1"/>
    <col min="8" max="26" width="8.68359375" customWidth="1"/>
  </cols>
  <sheetData>
    <row r="1" spans="1:7" ht="14.25" customHeight="1">
      <c r="A1" s="50" t="str">
        <f>'Date initiale'!C3</f>
        <v>Universitatea de Arhitectură și Urbanism "Ion Mincu" București</v>
      </c>
      <c r="B1" s="50"/>
      <c r="C1" s="50"/>
      <c r="D1" s="281"/>
    </row>
    <row r="2" spans="1:7" ht="14.25" customHeight="1">
      <c r="A2" s="50" t="str">
        <f>'Date initiale'!B4&amp;" "&amp;'Date initiale'!C4</f>
        <v>Facultatea ARHITECTURA</v>
      </c>
      <c r="B2" s="50"/>
      <c r="C2" s="50"/>
      <c r="D2" s="212"/>
    </row>
    <row r="3" spans="1:7" ht="14.25" customHeight="1">
      <c r="A3" s="50" t="str">
        <f>'Date initiale'!B5&amp;" "&amp;'Date initiale'!C5</f>
        <v>Departamentul Bazele Proiectarii</v>
      </c>
      <c r="B3" s="50"/>
      <c r="C3" s="50"/>
      <c r="D3" s="212"/>
    </row>
    <row r="4" spans="1:7" ht="14.25" customHeight="1">
      <c r="A4" s="81" t="str">
        <f>'Date initiale'!C6&amp;", "&amp;'Date initiale'!C7</f>
        <v>Dulamea Melania, profesor</v>
      </c>
      <c r="B4" s="81"/>
      <c r="C4" s="81"/>
    </row>
    <row r="5" spans="1:7" ht="14.25" customHeight="1">
      <c r="A5" s="81"/>
      <c r="B5" s="81"/>
      <c r="C5" s="81"/>
    </row>
    <row r="6" spans="1:7" ht="14.25" customHeight="1">
      <c r="A6" s="337" t="s">
        <v>166</v>
      </c>
      <c r="B6" s="323"/>
      <c r="C6" s="323"/>
      <c r="D6" s="323"/>
    </row>
    <row r="7" spans="1:7" ht="39.75" customHeight="1">
      <c r="A7" s="335" t="str">
        <f>'Descriere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v>
      </c>
      <c r="B7" s="323"/>
      <c r="C7" s="323"/>
      <c r="D7" s="323"/>
    </row>
    <row r="8" spans="1:7" ht="15.75" customHeight="1">
      <c r="A8" s="227"/>
      <c r="B8" s="227"/>
      <c r="C8" s="227"/>
      <c r="D8" s="227"/>
    </row>
    <row r="9" spans="1:7" ht="14.25" customHeight="1">
      <c r="A9" s="135" t="s">
        <v>167</v>
      </c>
      <c r="B9" s="136" t="s">
        <v>497</v>
      </c>
      <c r="C9" s="136" t="s">
        <v>438</v>
      </c>
      <c r="D9" s="138" t="s">
        <v>26</v>
      </c>
      <c r="F9" s="59" t="s">
        <v>176</v>
      </c>
    </row>
    <row r="10" spans="1:7" ht="14.25" customHeight="1">
      <c r="A10" s="60">
        <v>1</v>
      </c>
      <c r="B10" s="307" t="s">
        <v>498</v>
      </c>
      <c r="C10" s="288" t="s">
        <v>499</v>
      </c>
      <c r="D10" s="313">
        <v>10</v>
      </c>
      <c r="F10" s="66" t="s">
        <v>434</v>
      </c>
      <c r="G10" s="3" t="s">
        <v>137</v>
      </c>
    </row>
    <row r="11" spans="1:7" ht="14.25" customHeight="1">
      <c r="A11" s="60">
        <v>2</v>
      </c>
      <c r="B11" s="307" t="s">
        <v>498</v>
      </c>
      <c r="C11" s="288" t="s">
        <v>500</v>
      </c>
      <c r="D11" s="313">
        <v>10</v>
      </c>
      <c r="F11" s="66"/>
      <c r="G11" s="3"/>
    </row>
    <row r="12" spans="1:7" ht="14.25" customHeight="1">
      <c r="A12" s="94">
        <v>3</v>
      </c>
      <c r="B12" s="69" t="s">
        <v>501</v>
      </c>
      <c r="C12" s="70" t="s">
        <v>502</v>
      </c>
      <c r="D12" s="314">
        <v>5</v>
      </c>
      <c r="F12" s="66" t="s">
        <v>458</v>
      </c>
    </row>
    <row r="13" spans="1:7" ht="14.25" customHeight="1">
      <c r="A13" s="94">
        <f>'I23'!A12+1</f>
        <v>4</v>
      </c>
      <c r="B13" s="69" t="s">
        <v>503</v>
      </c>
      <c r="C13" s="70" t="s">
        <v>504</v>
      </c>
      <c r="D13" s="314">
        <v>3</v>
      </c>
      <c r="F13" s="66" t="s">
        <v>460</v>
      </c>
    </row>
    <row r="14" spans="1:7" ht="14.25" customHeight="1">
      <c r="A14" s="94">
        <f>'I23'!A13+1</f>
        <v>5</v>
      </c>
      <c r="B14" s="69" t="s">
        <v>505</v>
      </c>
      <c r="C14" s="70" t="s">
        <v>506</v>
      </c>
      <c r="D14" s="314">
        <v>5</v>
      </c>
    </row>
    <row r="15" spans="1:7" ht="14.25" customHeight="1">
      <c r="A15" s="94">
        <f>'I23'!A14+1</f>
        <v>6</v>
      </c>
      <c r="B15" s="340" t="s">
        <v>528</v>
      </c>
      <c r="C15" s="70" t="s">
        <v>507</v>
      </c>
      <c r="D15" s="314">
        <v>10</v>
      </c>
    </row>
    <row r="16" spans="1:7" ht="14.25" customHeight="1">
      <c r="A16" s="94">
        <f>'I23'!A15+1</f>
        <v>7</v>
      </c>
      <c r="B16" s="356" t="s">
        <v>529</v>
      </c>
      <c r="C16" s="70" t="s">
        <v>508</v>
      </c>
      <c r="D16" s="314">
        <v>5</v>
      </c>
    </row>
    <row r="17" spans="1:4" ht="14.25" customHeight="1">
      <c r="A17" s="94">
        <f>'I23'!A16+1</f>
        <v>8</v>
      </c>
      <c r="B17" s="340" t="s">
        <v>530</v>
      </c>
      <c r="C17" s="70" t="s">
        <v>509</v>
      </c>
      <c r="D17" s="314">
        <v>5</v>
      </c>
    </row>
    <row r="18" spans="1:4" ht="14.25" customHeight="1">
      <c r="A18" s="94">
        <f>'I23'!A17+1</f>
        <v>9</v>
      </c>
      <c r="B18" s="69" t="s">
        <v>510</v>
      </c>
      <c r="C18" s="70" t="s">
        <v>511</v>
      </c>
      <c r="D18" s="314">
        <v>5</v>
      </c>
    </row>
    <row r="19" spans="1:4" ht="14.25" customHeight="1">
      <c r="A19" s="94">
        <f>'I23'!A18+1</f>
        <v>10</v>
      </c>
      <c r="B19" s="69"/>
      <c r="C19" s="70"/>
      <c r="D19" s="314"/>
    </row>
    <row r="20" spans="1:4" ht="14.25" customHeight="1">
      <c r="A20" s="74">
        <f>'I23'!A19+1</f>
        <v>11</v>
      </c>
      <c r="B20" s="75"/>
      <c r="C20" s="76"/>
      <c r="D20" s="315"/>
    </row>
    <row r="21" spans="1:4" ht="14.25" customHeight="1">
      <c r="A21" s="80"/>
      <c r="B21" s="81"/>
      <c r="C21" s="82" t="str">
        <f>"Total "&amp;LEFT('I23'!A7,3)</f>
        <v>Total I23</v>
      </c>
      <c r="D21" s="316">
        <f>SUM('I23'!D10:D20)</f>
        <v>58</v>
      </c>
    </row>
    <row r="22" spans="1:4" ht="14.25" customHeight="1"/>
    <row r="23" spans="1:4" ht="14.25" customHeight="1"/>
    <row r="24" spans="1:4" ht="14.25" customHeight="1"/>
    <row r="25" spans="1:4" ht="14.25" customHeight="1"/>
    <row r="26" spans="1:4" ht="14.25" customHeight="1"/>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6:D6"/>
    <mergeCell ref="A7:D7"/>
  </mergeCells>
  <printOptions horizontalCentered="1"/>
  <pageMargins left="0.74791666666666701" right="0.74791666666666701" top="0.78749999999999998" bottom="0.59027777777777801" header="0" footer="0"/>
  <pageSetup scale="0"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BBB59"/>
  </sheetPr>
  <dimension ref="A1:I1000"/>
  <sheetViews>
    <sheetView workbookViewId="0"/>
  </sheetViews>
  <sheetFormatPr defaultColWidth="14.41796875" defaultRowHeight="15" customHeight="1"/>
  <cols>
    <col min="1" max="1" width="5" customWidth="1"/>
    <col min="2" max="2" width="27.26171875" customWidth="1"/>
    <col min="3" max="3" width="46.26171875" customWidth="1"/>
    <col min="4" max="4" width="29.578125" customWidth="1"/>
    <col min="5" max="5" width="10.41796875" customWidth="1"/>
    <col min="6" max="6" width="9.578125" customWidth="1"/>
    <col min="7" max="9" width="8.578125" customWidth="1"/>
    <col min="10" max="26" width="8.68359375" customWidth="1"/>
  </cols>
  <sheetData>
    <row r="1" spans="1:9" ht="14.25" customHeight="1">
      <c r="A1" s="81" t="str">
        <f>'Date initiale'!C3</f>
        <v>Universitatea de Arhitectură și Urbanism "Ion Mincu" București</v>
      </c>
      <c r="B1" s="81"/>
      <c r="C1" s="81"/>
      <c r="D1" s="81"/>
      <c r="E1" s="81"/>
    </row>
    <row r="2" spans="1:9" ht="14.25" customHeight="1">
      <c r="A2" s="81" t="str">
        <f>'Date initiale'!B4&amp;" "&amp;'Date initiale'!C4</f>
        <v>Facultatea ARHITECTURA</v>
      </c>
      <c r="B2" s="81"/>
      <c r="C2" s="81"/>
      <c r="D2" s="81"/>
      <c r="E2" s="81"/>
    </row>
    <row r="3" spans="1:9" ht="14.25" customHeight="1">
      <c r="A3" s="81" t="str">
        <f>'Date initiale'!B5&amp;" "&amp;'Date initiale'!C5</f>
        <v>Departamentul Bazele Proiectarii</v>
      </c>
      <c r="B3" s="81"/>
      <c r="C3" s="81"/>
      <c r="D3" s="81"/>
      <c r="E3" s="81"/>
    </row>
    <row r="4" spans="1:9" ht="14.25" customHeight="1">
      <c r="A4" s="81" t="str">
        <f>'Date initiale'!C6&amp;", "&amp;'Date initiale'!C7</f>
        <v>Dulamea Melania, profesor</v>
      </c>
      <c r="B4" s="81"/>
      <c r="C4" s="81"/>
      <c r="D4" s="81"/>
      <c r="E4" s="81"/>
    </row>
    <row r="5" spans="1:9" ht="14.25" customHeight="1">
      <c r="A5" s="81"/>
      <c r="B5" s="81"/>
      <c r="C5" s="81"/>
      <c r="D5" s="81"/>
      <c r="E5" s="81"/>
    </row>
    <row r="6" spans="1:9" ht="14.25" customHeight="1">
      <c r="A6" s="1" t="s">
        <v>166</v>
      </c>
    </row>
    <row r="7" spans="1:9" ht="14.25" customHeight="1">
      <c r="A7" s="335" t="str">
        <f>'Descriere indicatori'!B31&amp;". "&amp;'Descriere indicatori'!C31</f>
        <v>I24. Îndrumare de doctorat sau în co-tutelă la nivel internaţional/naţional</v>
      </c>
      <c r="B7" s="323"/>
      <c r="C7" s="323"/>
      <c r="D7" s="323"/>
      <c r="E7" s="323"/>
      <c r="F7" s="323"/>
    </row>
    <row r="8" spans="1:9" ht="14.25" customHeight="1"/>
    <row r="9" spans="1:9" ht="14.25" customHeight="1">
      <c r="A9" s="135" t="s">
        <v>167</v>
      </c>
      <c r="B9" s="136" t="s">
        <v>512</v>
      </c>
      <c r="C9" s="136" t="s">
        <v>513</v>
      </c>
      <c r="D9" s="136" t="s">
        <v>514</v>
      </c>
      <c r="E9" s="136" t="s">
        <v>438</v>
      </c>
      <c r="F9" s="138" t="s">
        <v>26</v>
      </c>
      <c r="H9" s="59" t="s">
        <v>176</v>
      </c>
    </row>
    <row r="10" spans="1:9" ht="14.25" customHeight="1">
      <c r="A10" s="60">
        <v>1</v>
      </c>
      <c r="B10" s="307"/>
      <c r="C10" s="307"/>
      <c r="D10" s="307"/>
      <c r="E10" s="288"/>
      <c r="F10" s="313"/>
      <c r="H10" s="66" t="s">
        <v>515</v>
      </c>
      <c r="I10" s="3" t="s">
        <v>516</v>
      </c>
    </row>
    <row r="11" spans="1:9" ht="14.25" customHeight="1">
      <c r="A11" s="94">
        <f>'I24'!A10+1</f>
        <v>2</v>
      </c>
      <c r="B11" s="69"/>
      <c r="C11" s="69"/>
      <c r="D11" s="69"/>
      <c r="E11" s="70"/>
      <c r="F11" s="314"/>
      <c r="I11" s="3" t="s">
        <v>517</v>
      </c>
    </row>
    <row r="12" spans="1:9" ht="14.25" customHeight="1">
      <c r="A12" s="94">
        <f>'I24'!A11+1</f>
        <v>3</v>
      </c>
      <c r="B12" s="69"/>
      <c r="C12" s="69"/>
      <c r="D12" s="69"/>
      <c r="E12" s="70"/>
      <c r="F12" s="314"/>
    </row>
    <row r="13" spans="1:9" ht="14.25" customHeight="1">
      <c r="A13" s="94">
        <f>'I24'!A12+1</f>
        <v>4</v>
      </c>
      <c r="B13" s="69"/>
      <c r="C13" s="69"/>
      <c r="D13" s="69"/>
      <c r="E13" s="70"/>
      <c r="F13" s="314"/>
    </row>
    <row r="14" spans="1:9" ht="14.25" customHeight="1">
      <c r="A14" s="94">
        <f>'I24'!A13+1</f>
        <v>5</v>
      </c>
      <c r="B14" s="69"/>
      <c r="C14" s="69"/>
      <c r="D14" s="69"/>
      <c r="E14" s="70"/>
      <c r="F14" s="314"/>
    </row>
    <row r="15" spans="1:9" ht="14.25" customHeight="1">
      <c r="A15" s="94">
        <f>'I24'!A14+1</f>
        <v>6</v>
      </c>
      <c r="B15" s="69"/>
      <c r="C15" s="69"/>
      <c r="D15" s="69"/>
      <c r="E15" s="70"/>
      <c r="F15" s="314"/>
    </row>
    <row r="16" spans="1:9" ht="14.25" customHeight="1">
      <c r="A16" s="94">
        <f>'I24'!A15+1</f>
        <v>7</v>
      </c>
      <c r="B16" s="69"/>
      <c r="C16" s="69"/>
      <c r="D16" s="69"/>
      <c r="E16" s="70"/>
      <c r="F16" s="314"/>
    </row>
    <row r="17" spans="1:6" ht="14.25" customHeight="1">
      <c r="A17" s="94">
        <f>'I24'!A16+1</f>
        <v>8</v>
      </c>
      <c r="B17" s="69"/>
      <c r="C17" s="69"/>
      <c r="D17" s="69"/>
      <c r="E17" s="70"/>
      <c r="F17" s="314"/>
    </row>
    <row r="18" spans="1:6" ht="14.25" customHeight="1">
      <c r="A18" s="94">
        <f>'I24'!A17+1</f>
        <v>9</v>
      </c>
      <c r="B18" s="69"/>
      <c r="C18" s="69"/>
      <c r="D18" s="69"/>
      <c r="E18" s="70"/>
      <c r="F18" s="314"/>
    </row>
    <row r="19" spans="1:6" ht="14.25" customHeight="1">
      <c r="A19" s="74">
        <f>'I24'!A18+1</f>
        <v>10</v>
      </c>
      <c r="B19" s="75"/>
      <c r="C19" s="75"/>
      <c r="D19" s="75"/>
      <c r="E19" s="76"/>
      <c r="F19" s="315"/>
    </row>
    <row r="20" spans="1:6" ht="14.25" customHeight="1">
      <c r="A20" s="80"/>
      <c r="B20" s="81"/>
      <c r="C20" s="81"/>
      <c r="D20" s="81"/>
      <c r="E20" s="82" t="str">
        <f>"Total "&amp;LEFT('I24'!A7,3)</f>
        <v>Total I24</v>
      </c>
      <c r="F20" s="316">
        <f>SUM('I24'!F10:F19)</f>
        <v>0</v>
      </c>
    </row>
    <row r="21" spans="1:6" ht="14.25" customHeight="1"/>
    <row r="22" spans="1:6" ht="14.25" customHeight="1"/>
    <row r="23" spans="1:6" ht="14.25" customHeight="1"/>
    <row r="24" spans="1:6" ht="14.25" customHeight="1"/>
    <row r="25" spans="1:6" ht="14.25" customHeight="1"/>
    <row r="26" spans="1:6" ht="14.25" customHeight="1"/>
    <row r="27" spans="1:6" ht="14.25" customHeight="1"/>
    <row r="28" spans="1:6" ht="14.25" customHeight="1"/>
    <row r="29" spans="1:6" ht="14.25" customHeight="1"/>
    <row r="30" spans="1:6" ht="14.25" customHeight="1"/>
    <row r="31" spans="1:6" ht="14.25" customHeight="1"/>
    <row r="32" spans="1: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A7:F7"/>
  </mergeCells>
  <printOptions horizontalCentered="1"/>
  <pageMargins left="0.74791666666666701" right="0.74791666666666701" top="0.78749999999999998" bottom="0.59027777777777801" header="0" footer="0"/>
  <pageSetup scale="0"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000"/>
  <sheetViews>
    <sheetView workbookViewId="0"/>
  </sheetViews>
  <sheetFormatPr defaultColWidth="14.41796875" defaultRowHeight="15" customHeight="1"/>
  <cols>
    <col min="1" max="28" width="8.578125" customWidth="1"/>
  </cols>
  <sheetData>
    <row r="1" spans="1:28" ht="14.25" customHeight="1">
      <c r="A1" s="41" t="s">
        <v>16</v>
      </c>
      <c r="AA1" s="255" t="s">
        <v>518</v>
      </c>
      <c r="AB1" s="41" t="s">
        <v>519</v>
      </c>
    </row>
    <row r="2" spans="1:28" ht="14.25" customHeight="1">
      <c r="A2" s="41" t="s">
        <v>520</v>
      </c>
    </row>
    <row r="3" spans="1:28" ht="14.25" customHeight="1"/>
    <row r="4" spans="1:28" ht="14.25" customHeight="1"/>
    <row r="5" spans="1:28" ht="14.25" customHeight="1"/>
    <row r="6" spans="1:28" ht="14.25" customHeight="1">
      <c r="A6" s="41" t="s">
        <v>18</v>
      </c>
    </row>
    <row r="7" spans="1:28" ht="14.25" customHeight="1">
      <c r="A7" s="41" t="s">
        <v>521</v>
      </c>
    </row>
    <row r="8" spans="1:28" ht="14.25" customHeight="1">
      <c r="A8" s="41" t="s">
        <v>522</v>
      </c>
    </row>
    <row r="9" spans="1:28" ht="14.25" customHeight="1">
      <c r="A9" s="41" t="s">
        <v>523</v>
      </c>
    </row>
    <row r="10" spans="1:28" ht="14.25" customHeight="1">
      <c r="A10" s="41" t="s">
        <v>524</v>
      </c>
    </row>
    <row r="11" spans="1:28" ht="14.25" customHeight="1"/>
    <row r="12" spans="1:28" ht="14.25" customHeight="1"/>
    <row r="13" spans="1:28" ht="14.25" customHeight="1">
      <c r="A13" s="41" t="s">
        <v>10</v>
      </c>
    </row>
    <row r="14" spans="1:28" ht="14.25" customHeight="1">
      <c r="A14" s="41" t="s">
        <v>525</v>
      </c>
    </row>
    <row r="15" spans="1:28" ht="14.25" customHeight="1">
      <c r="A15" s="41" t="s">
        <v>526</v>
      </c>
    </row>
    <row r="16" spans="1:28"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5" right="0.75" top="1" bottom="1" header="0" footer="0"/>
  <pageSetup scale="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4.41796875" defaultRowHeight="15" customHeight="1"/>
  <cols>
    <col min="1" max="1" width="3.83984375" customWidth="1"/>
    <col min="2" max="2" width="8.68359375" customWidth="1"/>
    <col min="3" max="3" width="54.41796875" customWidth="1"/>
    <col min="4" max="4" width="9.26171875" customWidth="1"/>
    <col min="5" max="5" width="14" customWidth="1"/>
    <col min="6" max="6" width="8.578125" customWidth="1"/>
    <col min="7" max="26" width="8.68359375" customWidth="1"/>
  </cols>
  <sheetData>
    <row r="1" spans="1:26" ht="14.25" customHeight="1">
      <c r="B1" s="3" t="s">
        <v>91</v>
      </c>
    </row>
    <row r="2" spans="1:26" ht="14.25" customHeight="1">
      <c r="B2" s="3"/>
    </row>
    <row r="3" spans="1:26" ht="14.25" customHeight="1">
      <c r="B3" s="43" t="s">
        <v>24</v>
      </c>
      <c r="C3" s="44" t="s">
        <v>92</v>
      </c>
      <c r="D3" s="43" t="s">
        <v>93</v>
      </c>
      <c r="E3" s="44" t="s">
        <v>94</v>
      </c>
    </row>
    <row r="4" spans="1:26" ht="14.25" customHeight="1">
      <c r="B4" s="17" t="s">
        <v>27</v>
      </c>
      <c r="C4" s="15" t="s">
        <v>28</v>
      </c>
      <c r="D4" s="17" t="s">
        <v>95</v>
      </c>
      <c r="E4" s="20" t="s">
        <v>96</v>
      </c>
    </row>
    <row r="5" spans="1:26" ht="14.25" customHeight="1">
      <c r="B5" s="17" t="s">
        <v>29</v>
      </c>
      <c r="C5" s="15" t="s">
        <v>30</v>
      </c>
      <c r="D5" s="17" t="s">
        <v>97</v>
      </c>
      <c r="E5" s="20" t="s">
        <v>98</v>
      </c>
    </row>
    <row r="6" spans="1:26" ht="14.25" customHeight="1">
      <c r="B6" s="17" t="s">
        <v>31</v>
      </c>
      <c r="C6" s="19" t="s">
        <v>32</v>
      </c>
      <c r="D6" s="17" t="s">
        <v>99</v>
      </c>
      <c r="E6" s="20" t="s">
        <v>100</v>
      </c>
    </row>
    <row r="7" spans="1:26" ht="14.25" customHeight="1">
      <c r="B7" s="17" t="s">
        <v>33</v>
      </c>
      <c r="C7" s="15" t="s">
        <v>101</v>
      </c>
      <c r="D7" s="17" t="s">
        <v>99</v>
      </c>
      <c r="E7" s="20" t="s">
        <v>102</v>
      </c>
    </row>
    <row r="8" spans="1:26" ht="14.25" customHeight="1">
      <c r="A8" s="45"/>
      <c r="B8" s="17" t="s">
        <v>35</v>
      </c>
      <c r="C8" s="20" t="s">
        <v>103</v>
      </c>
      <c r="D8" s="17" t="s">
        <v>99</v>
      </c>
      <c r="E8" s="20" t="s">
        <v>102</v>
      </c>
      <c r="F8" s="45"/>
      <c r="G8" s="45"/>
      <c r="H8" s="45"/>
      <c r="I8" s="45"/>
      <c r="J8" s="45"/>
      <c r="K8" s="45"/>
      <c r="L8" s="45"/>
      <c r="M8" s="45"/>
      <c r="N8" s="45"/>
      <c r="O8" s="45"/>
      <c r="P8" s="45"/>
      <c r="Q8" s="45"/>
      <c r="R8" s="45"/>
      <c r="S8" s="45"/>
      <c r="T8" s="45"/>
      <c r="U8" s="45"/>
      <c r="V8" s="45"/>
      <c r="W8" s="45"/>
      <c r="X8" s="45"/>
      <c r="Y8" s="45"/>
      <c r="Z8" s="45"/>
    </row>
    <row r="9" spans="1:26" ht="30" customHeight="1">
      <c r="B9" s="17" t="s">
        <v>37</v>
      </c>
      <c r="C9" s="15" t="s">
        <v>104</v>
      </c>
      <c r="D9" s="17" t="s">
        <v>105</v>
      </c>
      <c r="E9" s="20" t="s">
        <v>102</v>
      </c>
    </row>
    <row r="10" spans="1:26" ht="30" customHeight="1">
      <c r="B10" s="17" t="s">
        <v>39</v>
      </c>
      <c r="C10" s="15" t="s">
        <v>106</v>
      </c>
      <c r="D10" s="17" t="s">
        <v>105</v>
      </c>
      <c r="E10" s="20" t="s">
        <v>102</v>
      </c>
    </row>
    <row r="11" spans="1:26" ht="14.25" customHeight="1">
      <c r="B11" s="17" t="s">
        <v>41</v>
      </c>
      <c r="C11" s="15" t="s">
        <v>107</v>
      </c>
      <c r="D11" s="17" t="s">
        <v>99</v>
      </c>
      <c r="E11" s="20" t="s">
        <v>108</v>
      </c>
    </row>
    <row r="12" spans="1:26" ht="14.25" customHeight="1">
      <c r="B12" s="17" t="s">
        <v>43</v>
      </c>
      <c r="C12" s="15" t="s">
        <v>109</v>
      </c>
      <c r="D12" s="17" t="s">
        <v>110</v>
      </c>
      <c r="E12" s="20" t="s">
        <v>108</v>
      </c>
    </row>
    <row r="13" spans="1:26" ht="62.25" customHeight="1">
      <c r="B13" s="17" t="s">
        <v>45</v>
      </c>
      <c r="C13" s="20" t="s">
        <v>111</v>
      </c>
      <c r="D13" s="17" t="s">
        <v>112</v>
      </c>
      <c r="E13" s="20" t="s">
        <v>113</v>
      </c>
    </row>
    <row r="14" spans="1:26" ht="14.25" customHeight="1">
      <c r="B14" s="21" t="s">
        <v>47</v>
      </c>
      <c r="C14" s="15" t="s">
        <v>114</v>
      </c>
      <c r="D14" s="17" t="s">
        <v>115</v>
      </c>
      <c r="E14" s="20" t="s">
        <v>116</v>
      </c>
    </row>
    <row r="15" spans="1:26" ht="76.5" customHeight="1">
      <c r="B15" s="22"/>
      <c r="C15" s="15" t="s">
        <v>49</v>
      </c>
      <c r="D15" s="17" t="s">
        <v>117</v>
      </c>
      <c r="E15" s="20" t="s">
        <v>118</v>
      </c>
    </row>
    <row r="16" spans="1:26" ht="14.25" customHeight="1">
      <c r="B16" s="14"/>
      <c r="C16" s="23" t="s">
        <v>50</v>
      </c>
      <c r="D16" s="17" t="s">
        <v>119</v>
      </c>
      <c r="E16" s="20" t="s">
        <v>120</v>
      </c>
    </row>
    <row r="17" spans="2:5" ht="90" customHeight="1">
      <c r="B17" s="17" t="s">
        <v>51</v>
      </c>
      <c r="C17" s="15" t="s">
        <v>52</v>
      </c>
      <c r="D17" s="17" t="s">
        <v>121</v>
      </c>
      <c r="E17" s="20" t="s">
        <v>122</v>
      </c>
    </row>
    <row r="18" spans="2:5" ht="61.5" customHeight="1">
      <c r="B18" s="17" t="s">
        <v>53</v>
      </c>
      <c r="C18" s="15" t="s">
        <v>54</v>
      </c>
      <c r="D18" s="17" t="s">
        <v>123</v>
      </c>
      <c r="E18" s="20" t="s">
        <v>122</v>
      </c>
    </row>
    <row r="19" spans="2:5" ht="75" customHeight="1">
      <c r="B19" s="330" t="s">
        <v>55</v>
      </c>
      <c r="C19" s="15" t="s">
        <v>124</v>
      </c>
      <c r="D19" s="17" t="s">
        <v>125</v>
      </c>
      <c r="E19" s="20" t="s">
        <v>122</v>
      </c>
    </row>
    <row r="20" spans="2:5" ht="14.25" customHeight="1">
      <c r="B20" s="331"/>
      <c r="C20" s="15" t="s">
        <v>57</v>
      </c>
      <c r="D20" s="17" t="s">
        <v>126</v>
      </c>
      <c r="E20" s="20" t="s">
        <v>122</v>
      </c>
    </row>
    <row r="21" spans="2:5" ht="14.25" customHeight="1">
      <c r="B21" s="14"/>
      <c r="C21" s="15" t="s">
        <v>58</v>
      </c>
      <c r="D21" s="17" t="s">
        <v>127</v>
      </c>
      <c r="E21" s="20" t="s">
        <v>122</v>
      </c>
    </row>
    <row r="22" spans="2:5" ht="14.25" customHeight="1">
      <c r="B22" s="17" t="s">
        <v>59</v>
      </c>
      <c r="C22" s="15" t="s">
        <v>60</v>
      </c>
      <c r="D22" s="17" t="s">
        <v>128</v>
      </c>
      <c r="E22" s="20" t="s">
        <v>122</v>
      </c>
    </row>
    <row r="23" spans="2:5" ht="135.75" customHeight="1">
      <c r="B23" s="46" t="s">
        <v>61</v>
      </c>
      <c r="C23" s="20" t="s">
        <v>62</v>
      </c>
      <c r="D23" s="17" t="s">
        <v>129</v>
      </c>
      <c r="E23" s="20" t="s">
        <v>130</v>
      </c>
    </row>
    <row r="24" spans="2:5" ht="14.25" customHeight="1">
      <c r="B24" s="14" t="s">
        <v>63</v>
      </c>
      <c r="C24" s="26" t="s">
        <v>64</v>
      </c>
      <c r="D24" s="14" t="s">
        <v>131</v>
      </c>
      <c r="E24" s="27" t="s">
        <v>132</v>
      </c>
    </row>
    <row r="25" spans="2:5" ht="14.25" customHeight="1">
      <c r="B25" s="17" t="s">
        <v>65</v>
      </c>
      <c r="C25" s="15" t="s">
        <v>66</v>
      </c>
      <c r="D25" s="17" t="s">
        <v>133</v>
      </c>
      <c r="E25" s="20" t="s">
        <v>134</v>
      </c>
    </row>
    <row r="26" spans="2:5" ht="106.5" customHeight="1">
      <c r="B26" s="17" t="s">
        <v>67</v>
      </c>
      <c r="C26" s="27" t="s">
        <v>135</v>
      </c>
      <c r="D26" s="17" t="s">
        <v>136</v>
      </c>
      <c r="E26" s="20" t="s">
        <v>137</v>
      </c>
    </row>
    <row r="27" spans="2:5" ht="14.25" customHeight="1">
      <c r="B27" s="17" t="s">
        <v>69</v>
      </c>
      <c r="C27" s="20" t="s">
        <v>70</v>
      </c>
      <c r="D27" s="17" t="s">
        <v>138</v>
      </c>
      <c r="E27" s="20" t="s">
        <v>139</v>
      </c>
    </row>
    <row r="28" spans="2:5" ht="14.25" customHeight="1">
      <c r="B28" s="17" t="s">
        <v>71</v>
      </c>
      <c r="C28" s="27" t="s">
        <v>72</v>
      </c>
      <c r="D28" s="17" t="s">
        <v>133</v>
      </c>
      <c r="E28" s="20" t="s">
        <v>139</v>
      </c>
    </row>
    <row r="29" spans="2:5" ht="107.25" customHeight="1">
      <c r="B29" s="17" t="s">
        <v>73</v>
      </c>
      <c r="C29" s="29" t="s">
        <v>140</v>
      </c>
      <c r="D29" s="17" t="s">
        <v>141</v>
      </c>
      <c r="E29" s="20" t="s">
        <v>142</v>
      </c>
    </row>
    <row r="30" spans="2:5" ht="14.25" customHeight="1">
      <c r="B30" s="17" t="s">
        <v>75</v>
      </c>
      <c r="C30" s="20" t="s">
        <v>76</v>
      </c>
      <c r="D30" s="17" t="s">
        <v>143</v>
      </c>
      <c r="E30" s="20" t="s">
        <v>137</v>
      </c>
    </row>
    <row r="31" spans="2:5" ht="14.25" customHeight="1">
      <c r="B31" s="17" t="s">
        <v>77</v>
      </c>
      <c r="C31" s="20" t="s">
        <v>78</v>
      </c>
      <c r="D31" s="17" t="s">
        <v>144</v>
      </c>
      <c r="E31" s="20" t="s">
        <v>145</v>
      </c>
    </row>
    <row r="32" spans="2:5" ht="14.25" customHeight="1"/>
    <row r="33" spans="2:5" ht="15" customHeight="1">
      <c r="B33" s="328" t="s">
        <v>146</v>
      </c>
      <c r="C33" s="323"/>
      <c r="D33" s="323"/>
      <c r="E33" s="323"/>
    </row>
    <row r="34" spans="2:5" ht="14.25" customHeight="1">
      <c r="B34" s="323"/>
      <c r="C34" s="323"/>
      <c r="D34" s="323"/>
      <c r="E34" s="323"/>
    </row>
    <row r="35" spans="2:5" ht="14.25" customHeight="1">
      <c r="B35" s="323"/>
      <c r="C35" s="323"/>
      <c r="D35" s="323"/>
      <c r="E35" s="323"/>
    </row>
    <row r="36" spans="2:5" ht="14.25" customHeight="1">
      <c r="B36" s="323"/>
      <c r="C36" s="323"/>
      <c r="D36" s="323"/>
      <c r="E36" s="323"/>
    </row>
    <row r="37" spans="2:5" ht="14.25" customHeight="1">
      <c r="B37" s="323"/>
      <c r="C37" s="323"/>
      <c r="D37" s="323"/>
      <c r="E37" s="323"/>
    </row>
    <row r="38" spans="2:5" ht="14.25" customHeight="1">
      <c r="B38" s="323"/>
      <c r="C38" s="323"/>
      <c r="D38" s="323"/>
      <c r="E38" s="323"/>
    </row>
    <row r="39" spans="2:5" ht="14.25" customHeight="1">
      <c r="B39" s="323"/>
      <c r="C39" s="323"/>
      <c r="D39" s="323"/>
      <c r="E39" s="323"/>
    </row>
    <row r="40" spans="2:5" ht="128.25" customHeight="1">
      <c r="B40" s="323"/>
      <c r="C40" s="323"/>
      <c r="D40" s="323"/>
      <c r="E40" s="323"/>
    </row>
    <row r="41" spans="2:5" ht="14.25" customHeight="1">
      <c r="B41" s="332" t="s">
        <v>147</v>
      </c>
      <c r="C41" s="323"/>
      <c r="D41" s="323"/>
      <c r="E41" s="323"/>
    </row>
    <row r="42" spans="2:5" ht="48.75" customHeight="1">
      <c r="B42" s="327" t="s">
        <v>148</v>
      </c>
      <c r="C42" s="323"/>
      <c r="D42" s="323"/>
      <c r="E42" s="323"/>
    </row>
    <row r="43" spans="2:5" ht="64.5" customHeight="1">
      <c r="B43" s="327" t="s">
        <v>149</v>
      </c>
      <c r="C43" s="323"/>
      <c r="D43" s="323"/>
      <c r="E43" s="323"/>
    </row>
    <row r="44" spans="2:5" ht="59.25" customHeight="1">
      <c r="B44" s="327" t="s">
        <v>150</v>
      </c>
      <c r="C44" s="323"/>
      <c r="D44" s="323"/>
      <c r="E44" s="323"/>
    </row>
    <row r="45" spans="2:5" ht="46.5" customHeight="1">
      <c r="B45" s="327" t="s">
        <v>151</v>
      </c>
      <c r="C45" s="323"/>
      <c r="D45" s="323"/>
      <c r="E45" s="323"/>
    </row>
    <row r="46" spans="2:5" ht="32.25" customHeight="1">
      <c r="B46" s="327" t="s">
        <v>152</v>
      </c>
      <c r="C46" s="323"/>
      <c r="D46" s="323"/>
      <c r="E46" s="323"/>
    </row>
    <row r="47" spans="2:5" ht="15" customHeight="1">
      <c r="B47" s="328" t="s">
        <v>153</v>
      </c>
      <c r="C47" s="323"/>
      <c r="D47" s="323"/>
      <c r="E47" s="323"/>
    </row>
    <row r="48" spans="2:5" ht="14.25" customHeight="1">
      <c r="B48" s="323"/>
      <c r="C48" s="323"/>
      <c r="D48" s="323"/>
      <c r="E48" s="323"/>
    </row>
    <row r="49" spans="2:5" ht="14.25" customHeight="1">
      <c r="B49" s="323"/>
      <c r="C49" s="323"/>
      <c r="D49" s="323"/>
      <c r="E49" s="323"/>
    </row>
    <row r="50" spans="2:5" ht="14.25" customHeight="1">
      <c r="B50" s="323"/>
      <c r="C50" s="323"/>
      <c r="D50" s="323"/>
      <c r="E50" s="323"/>
    </row>
    <row r="51" spans="2:5" ht="14.25" customHeight="1">
      <c r="B51" s="323"/>
      <c r="C51" s="323"/>
      <c r="D51" s="323"/>
      <c r="E51" s="323"/>
    </row>
    <row r="52" spans="2:5" ht="14.25" customHeight="1">
      <c r="B52" s="323"/>
      <c r="C52" s="323"/>
      <c r="D52" s="323"/>
      <c r="E52" s="323"/>
    </row>
    <row r="53" spans="2:5" ht="14.25" customHeight="1">
      <c r="B53" s="323"/>
      <c r="C53" s="323"/>
      <c r="D53" s="323"/>
      <c r="E53" s="323"/>
    </row>
    <row r="54" spans="2:5" ht="114" customHeight="1">
      <c r="B54" s="323"/>
      <c r="C54" s="323"/>
      <c r="D54" s="323"/>
      <c r="E54" s="323"/>
    </row>
    <row r="55" spans="2:5" ht="14.25" customHeight="1"/>
    <row r="56" spans="2:5" ht="14.25" customHeight="1">
      <c r="B56" s="3" t="s">
        <v>154</v>
      </c>
    </row>
    <row r="57" spans="2:5" ht="63" customHeight="1">
      <c r="B57" s="329" t="s">
        <v>155</v>
      </c>
      <c r="C57" s="323"/>
      <c r="D57" s="323"/>
      <c r="E57" s="323"/>
    </row>
    <row r="58" spans="2:5" ht="14.25" customHeight="1">
      <c r="D58" s="40"/>
    </row>
    <row r="59" spans="2:5" ht="14.25" customHeight="1">
      <c r="D59" s="40"/>
    </row>
    <row r="60" spans="2:5" ht="14.25" customHeight="1">
      <c r="D60" s="40"/>
    </row>
    <row r="61" spans="2:5" ht="14.25" customHeight="1">
      <c r="D61" s="40"/>
    </row>
    <row r="62" spans="2:5" ht="86.25" customHeight="1">
      <c r="D62" s="40"/>
    </row>
    <row r="63" spans="2:5" ht="14.25" customHeight="1">
      <c r="D63" s="40"/>
    </row>
    <row r="64" spans="2:5" ht="14.25" customHeight="1">
      <c r="D64" s="40"/>
    </row>
    <row r="65" spans="4:4" ht="14.25" customHeight="1">
      <c r="D65" s="40"/>
    </row>
    <row r="66" spans="4:4" ht="14.25" customHeight="1">
      <c r="D66" s="40"/>
    </row>
    <row r="67" spans="4:4" ht="14.25" customHeight="1">
      <c r="D67" s="40"/>
    </row>
    <row r="68" spans="4:4" ht="14.25" customHeight="1">
      <c r="D68" s="40"/>
    </row>
    <row r="69" spans="4:4" ht="14.25" customHeight="1">
      <c r="D69" s="40"/>
    </row>
    <row r="70" spans="4:4" ht="14.25" customHeight="1">
      <c r="D70" s="40"/>
    </row>
    <row r="71" spans="4:4" ht="14.25" customHeight="1">
      <c r="D71" s="40"/>
    </row>
    <row r="72" spans="4:4" ht="14.25" customHeight="1">
      <c r="D72" s="40"/>
    </row>
    <row r="73" spans="4:4" ht="14.25" customHeight="1">
      <c r="D73" s="40"/>
    </row>
    <row r="74" spans="4:4" ht="14.25" customHeight="1">
      <c r="D74" s="40"/>
    </row>
    <row r="75" spans="4:4" ht="14.25" customHeight="1">
      <c r="D75" s="40"/>
    </row>
    <row r="76" spans="4:4" ht="14.25" customHeight="1">
      <c r="D76" s="40"/>
    </row>
    <row r="77" spans="4:4" ht="14.25" customHeight="1">
      <c r="D77" s="40"/>
    </row>
    <row r="78" spans="4:4" ht="14.25" customHeight="1">
      <c r="D78" s="40"/>
    </row>
    <row r="79" spans="4:4" ht="14.25" customHeight="1">
      <c r="D79" s="40"/>
    </row>
    <row r="80" spans="4:4" ht="14.25" customHeight="1">
      <c r="D80" s="40"/>
    </row>
    <row r="81" spans="4:4" ht="14.25" customHeight="1">
      <c r="D81" s="40"/>
    </row>
    <row r="82" spans="4:4" ht="14.25" customHeight="1">
      <c r="D82" s="40"/>
    </row>
    <row r="83" spans="4:4" ht="14.25" customHeight="1">
      <c r="D83" s="40"/>
    </row>
    <row r="84" spans="4:4" ht="14.25" customHeight="1">
      <c r="D84" s="40"/>
    </row>
    <row r="85" spans="4:4" ht="14.25" customHeight="1">
      <c r="D85" s="40"/>
    </row>
    <row r="86" spans="4:4" ht="14.25" customHeight="1">
      <c r="D86" s="40"/>
    </row>
    <row r="87" spans="4:4" ht="14.25" customHeight="1">
      <c r="D87" s="40"/>
    </row>
    <row r="88" spans="4:4" ht="14.25" customHeight="1">
      <c r="D88" s="40"/>
    </row>
    <row r="89" spans="4:4" ht="14.25" customHeight="1">
      <c r="D89" s="40"/>
    </row>
    <row r="90" spans="4:4" ht="14.25" customHeight="1">
      <c r="D90" s="40"/>
    </row>
    <row r="91" spans="4:4" ht="14.25" customHeight="1">
      <c r="D91" s="40"/>
    </row>
    <row r="92" spans="4:4" ht="14.25" customHeight="1">
      <c r="D92" s="40"/>
    </row>
    <row r="93" spans="4:4" ht="14.25" customHeight="1">
      <c r="D93" s="40"/>
    </row>
    <row r="94" spans="4:4" ht="14.25" customHeight="1">
      <c r="D94" s="40"/>
    </row>
    <row r="95" spans="4:4" ht="14.25" customHeight="1">
      <c r="D95" s="40"/>
    </row>
    <row r="96" spans="4:4" ht="14.25" customHeight="1">
      <c r="D96" s="40"/>
    </row>
    <row r="97" spans="4:4" ht="14.25" customHeight="1">
      <c r="D97" s="40"/>
    </row>
    <row r="98" spans="4:4" ht="14.25" customHeight="1">
      <c r="D98" s="40"/>
    </row>
    <row r="99" spans="4:4" ht="14.25" customHeight="1">
      <c r="D99" s="40"/>
    </row>
    <row r="100" spans="4:4" ht="14.25" customHeight="1">
      <c r="D100" s="40"/>
    </row>
    <row r="101" spans="4:4" ht="14.25" customHeight="1">
      <c r="D101" s="40"/>
    </row>
    <row r="102" spans="4:4" ht="14.25" customHeight="1">
      <c r="D102" s="40"/>
    </row>
    <row r="103" spans="4:4" ht="14.25" customHeight="1">
      <c r="D103" s="40"/>
    </row>
    <row r="104" spans="4:4" ht="14.25" customHeight="1">
      <c r="D104" s="40"/>
    </row>
    <row r="105" spans="4:4" ht="14.25" customHeight="1">
      <c r="D105" s="40"/>
    </row>
    <row r="106" spans="4:4" ht="14.25" customHeight="1">
      <c r="D106" s="40"/>
    </row>
    <row r="107" spans="4:4" ht="14.25" customHeight="1">
      <c r="D107" s="40"/>
    </row>
    <row r="108" spans="4:4" ht="14.25" customHeight="1">
      <c r="D108" s="40"/>
    </row>
    <row r="109" spans="4:4" ht="14.25" customHeight="1">
      <c r="D109" s="40"/>
    </row>
    <row r="110" spans="4:4" ht="14.25" customHeight="1">
      <c r="D110" s="40"/>
    </row>
    <row r="111" spans="4:4" ht="14.25" customHeight="1">
      <c r="D111" s="40"/>
    </row>
    <row r="112" spans="4:4" ht="14.25" customHeight="1">
      <c r="D112" s="40"/>
    </row>
    <row r="113" spans="4:4" ht="14.25" customHeight="1">
      <c r="D113" s="40"/>
    </row>
    <row r="114" spans="4:4" ht="14.25" customHeight="1">
      <c r="D114" s="40"/>
    </row>
    <row r="115" spans="4:4" ht="14.25" customHeight="1">
      <c r="D115" s="40"/>
    </row>
    <row r="116" spans="4:4" ht="14.25" customHeight="1">
      <c r="D116" s="40"/>
    </row>
    <row r="117" spans="4:4" ht="14.25" customHeight="1">
      <c r="D117" s="40"/>
    </row>
    <row r="118" spans="4:4" ht="14.25" customHeight="1">
      <c r="D118" s="40"/>
    </row>
    <row r="119" spans="4:4" ht="14.25" customHeight="1">
      <c r="D119" s="40"/>
    </row>
    <row r="120" spans="4:4" ht="14.25" customHeight="1">
      <c r="D120" s="40"/>
    </row>
    <row r="121" spans="4:4" ht="14.25" customHeight="1">
      <c r="D121" s="40"/>
    </row>
    <row r="122" spans="4:4" ht="14.25" customHeight="1">
      <c r="D122" s="40"/>
    </row>
    <row r="123" spans="4:4" ht="14.25" customHeight="1">
      <c r="D123" s="40"/>
    </row>
    <row r="124" spans="4:4" ht="14.25" customHeight="1">
      <c r="D124" s="40"/>
    </row>
    <row r="125" spans="4:4" ht="14.25" customHeight="1">
      <c r="D125" s="40"/>
    </row>
    <row r="126" spans="4:4" ht="14.25" customHeight="1">
      <c r="D126" s="40"/>
    </row>
    <row r="127" spans="4:4" ht="14.25" customHeight="1">
      <c r="D127" s="40"/>
    </row>
    <row r="128" spans="4:4" ht="14.25" customHeight="1">
      <c r="D128" s="40"/>
    </row>
    <row r="129" spans="4:4" ht="14.25" customHeight="1">
      <c r="D129" s="40"/>
    </row>
    <row r="130" spans="4:4" ht="14.25" customHeight="1">
      <c r="D130" s="40"/>
    </row>
    <row r="131" spans="4:4" ht="14.25" customHeight="1">
      <c r="D131" s="40"/>
    </row>
    <row r="132" spans="4:4" ht="14.25" customHeight="1">
      <c r="D132" s="40"/>
    </row>
    <row r="133" spans="4:4" ht="14.25" customHeight="1">
      <c r="D133" s="40"/>
    </row>
    <row r="134" spans="4:4" ht="14.25" customHeight="1">
      <c r="D134" s="40"/>
    </row>
    <row r="135" spans="4:4" ht="14.25" customHeight="1">
      <c r="D135" s="40"/>
    </row>
    <row r="136" spans="4:4" ht="14.25" customHeight="1">
      <c r="D136" s="40"/>
    </row>
    <row r="137" spans="4:4" ht="14.25" customHeight="1">
      <c r="D137" s="40"/>
    </row>
    <row r="138" spans="4:4" ht="14.25" customHeight="1">
      <c r="D138" s="40"/>
    </row>
    <row r="139" spans="4:4" ht="14.25" customHeight="1">
      <c r="D139" s="40"/>
    </row>
    <row r="140" spans="4:4" ht="14.25" customHeight="1">
      <c r="D140" s="40"/>
    </row>
    <row r="141" spans="4:4" ht="14.25" customHeight="1">
      <c r="D141" s="40"/>
    </row>
    <row r="142" spans="4:4" ht="14.25" customHeight="1">
      <c r="D142" s="40"/>
    </row>
    <row r="143" spans="4:4" ht="14.25" customHeight="1">
      <c r="D143" s="40"/>
    </row>
    <row r="144" spans="4:4" ht="14.25" customHeight="1">
      <c r="D144" s="40"/>
    </row>
    <row r="145" spans="4:4" ht="14.25" customHeight="1">
      <c r="D145" s="40"/>
    </row>
    <row r="146" spans="4:4" ht="14.25" customHeight="1">
      <c r="D146" s="40"/>
    </row>
    <row r="147" spans="4:4" ht="14.25" customHeight="1">
      <c r="D147" s="40"/>
    </row>
    <row r="148" spans="4:4" ht="14.25" customHeight="1">
      <c r="D148" s="40"/>
    </row>
    <row r="149" spans="4:4" ht="14.25" customHeight="1">
      <c r="D149" s="40"/>
    </row>
    <row r="150" spans="4:4" ht="14.25" customHeight="1">
      <c r="D150" s="40"/>
    </row>
    <row r="151" spans="4:4" ht="14.25" customHeight="1">
      <c r="D151" s="40"/>
    </row>
    <row r="152" spans="4:4" ht="14.25" customHeight="1">
      <c r="D152" s="40"/>
    </row>
    <row r="153" spans="4:4" ht="14.25" customHeight="1">
      <c r="D153" s="40"/>
    </row>
    <row r="154" spans="4:4" ht="14.25" customHeight="1">
      <c r="D154" s="40"/>
    </row>
    <row r="155" spans="4:4" ht="14.25" customHeight="1">
      <c r="D155" s="40"/>
    </row>
    <row r="156" spans="4:4" ht="14.25" customHeight="1">
      <c r="D156" s="40"/>
    </row>
    <row r="157" spans="4:4" ht="14.25" customHeight="1">
      <c r="D157" s="40"/>
    </row>
    <row r="158" spans="4:4" ht="14.25" customHeight="1">
      <c r="D158" s="40"/>
    </row>
    <row r="159" spans="4:4" ht="14.25" customHeight="1">
      <c r="D159" s="40"/>
    </row>
    <row r="160" spans="4:4" ht="14.25" customHeight="1">
      <c r="D160" s="40"/>
    </row>
    <row r="161" spans="4:4" ht="14.25" customHeight="1">
      <c r="D161" s="40"/>
    </row>
    <row r="162" spans="4:4" ht="14.25" customHeight="1">
      <c r="D162" s="40"/>
    </row>
    <row r="163" spans="4:4" ht="14.25" customHeight="1">
      <c r="D163" s="40"/>
    </row>
    <row r="164" spans="4:4" ht="14.25" customHeight="1">
      <c r="D164" s="40"/>
    </row>
    <row r="165" spans="4:4" ht="14.25" customHeight="1">
      <c r="D165" s="40"/>
    </row>
    <row r="166" spans="4:4" ht="14.25" customHeight="1">
      <c r="D166" s="40"/>
    </row>
    <row r="167" spans="4:4" ht="14.25" customHeight="1">
      <c r="D167" s="40"/>
    </row>
    <row r="168" spans="4:4" ht="14.25" customHeight="1">
      <c r="D168" s="40"/>
    </row>
    <row r="169" spans="4:4" ht="14.25" customHeight="1">
      <c r="D169" s="40"/>
    </row>
    <row r="170" spans="4:4" ht="14.25" customHeight="1">
      <c r="D170" s="40"/>
    </row>
    <row r="171" spans="4:4" ht="14.25" customHeight="1">
      <c r="D171" s="40"/>
    </row>
    <row r="172" spans="4:4" ht="14.25" customHeight="1">
      <c r="D172" s="40"/>
    </row>
    <row r="173" spans="4:4" ht="14.25" customHeight="1">
      <c r="D173" s="40"/>
    </row>
    <row r="174" spans="4:4" ht="14.25" customHeight="1">
      <c r="D174" s="40"/>
    </row>
    <row r="175" spans="4:4" ht="14.25" customHeight="1">
      <c r="D175" s="40"/>
    </row>
    <row r="176" spans="4:4" ht="14.25" customHeight="1">
      <c r="D176" s="40"/>
    </row>
    <row r="177" spans="4:4" ht="14.25" customHeight="1">
      <c r="D177" s="40"/>
    </row>
    <row r="178" spans="4:4" ht="14.25" customHeight="1">
      <c r="D178" s="40"/>
    </row>
    <row r="179" spans="4:4" ht="14.25" customHeight="1">
      <c r="D179" s="40"/>
    </row>
    <row r="180" spans="4:4" ht="14.25" customHeight="1">
      <c r="D180" s="40"/>
    </row>
    <row r="181" spans="4:4" ht="14.25" customHeight="1">
      <c r="D181" s="40"/>
    </row>
    <row r="182" spans="4:4" ht="14.25" customHeight="1">
      <c r="D182" s="40"/>
    </row>
    <row r="183" spans="4:4" ht="14.25" customHeight="1">
      <c r="D183" s="40"/>
    </row>
    <row r="184" spans="4:4" ht="14.25" customHeight="1">
      <c r="D184" s="40"/>
    </row>
    <row r="185" spans="4:4" ht="14.25" customHeight="1">
      <c r="D185" s="40"/>
    </row>
    <row r="186" spans="4:4" ht="14.25" customHeight="1">
      <c r="D186" s="40"/>
    </row>
    <row r="187" spans="4:4" ht="14.25" customHeight="1">
      <c r="D187" s="40"/>
    </row>
    <row r="188" spans="4:4" ht="14.25" customHeight="1">
      <c r="D188" s="40"/>
    </row>
    <row r="189" spans="4:4" ht="14.25" customHeight="1">
      <c r="D189" s="40"/>
    </row>
    <row r="190" spans="4:4" ht="14.25" customHeight="1">
      <c r="D190" s="40"/>
    </row>
    <row r="191" spans="4:4" ht="14.25" customHeight="1">
      <c r="D191" s="40"/>
    </row>
    <row r="192" spans="4:4" ht="14.25" customHeight="1">
      <c r="D192" s="40"/>
    </row>
    <row r="193" spans="4:4" ht="14.25" customHeight="1">
      <c r="D193" s="40"/>
    </row>
    <row r="194" spans="4:4" ht="14.25" customHeight="1">
      <c r="D194" s="40"/>
    </row>
    <row r="195" spans="4:4" ht="14.25" customHeight="1">
      <c r="D195" s="40"/>
    </row>
    <row r="196" spans="4:4" ht="14.25" customHeight="1">
      <c r="D196" s="40"/>
    </row>
    <row r="197" spans="4:4" ht="14.25" customHeight="1">
      <c r="D197" s="40"/>
    </row>
    <row r="198" spans="4:4" ht="14.25" customHeight="1">
      <c r="D198" s="40"/>
    </row>
    <row r="199" spans="4:4" ht="14.25" customHeight="1">
      <c r="D199" s="40"/>
    </row>
    <row r="200" spans="4:4" ht="14.25" customHeight="1">
      <c r="D200" s="40"/>
    </row>
    <row r="201" spans="4:4" ht="14.25" customHeight="1">
      <c r="D201" s="40"/>
    </row>
    <row r="202" spans="4:4" ht="14.25" customHeight="1">
      <c r="D202" s="40"/>
    </row>
    <row r="203" spans="4:4" ht="14.25" customHeight="1">
      <c r="D203" s="40"/>
    </row>
    <row r="204" spans="4:4" ht="14.25" customHeight="1">
      <c r="D204" s="40"/>
    </row>
    <row r="205" spans="4:4" ht="14.25" customHeight="1">
      <c r="D205" s="40"/>
    </row>
    <row r="206" spans="4:4" ht="14.25" customHeight="1">
      <c r="D206" s="40"/>
    </row>
    <row r="207" spans="4:4" ht="14.25" customHeight="1">
      <c r="D207" s="40"/>
    </row>
    <row r="208" spans="4:4" ht="14.25" customHeight="1">
      <c r="D208" s="40"/>
    </row>
    <row r="209" spans="4:4" ht="14.25" customHeight="1">
      <c r="D209" s="40"/>
    </row>
    <row r="210" spans="4:4" ht="14.25" customHeight="1">
      <c r="D210" s="40"/>
    </row>
    <row r="211" spans="4:4" ht="14.25" customHeight="1">
      <c r="D211" s="40"/>
    </row>
    <row r="212" spans="4:4" ht="14.25" customHeight="1">
      <c r="D212" s="40"/>
    </row>
    <row r="213" spans="4:4" ht="14.25" customHeight="1">
      <c r="D213" s="40"/>
    </row>
    <row r="214" spans="4:4" ht="14.25" customHeight="1">
      <c r="D214" s="40"/>
    </row>
    <row r="215" spans="4:4" ht="14.25" customHeight="1">
      <c r="D215" s="40"/>
    </row>
    <row r="216" spans="4:4" ht="14.25" customHeight="1">
      <c r="D216" s="40"/>
    </row>
    <row r="217" spans="4:4" ht="14.25" customHeight="1">
      <c r="D217" s="40"/>
    </row>
    <row r="218" spans="4:4" ht="14.25" customHeight="1">
      <c r="D218" s="40"/>
    </row>
    <row r="219" spans="4:4" ht="14.25" customHeight="1">
      <c r="D219" s="40"/>
    </row>
    <row r="220" spans="4:4" ht="14.25" customHeight="1">
      <c r="D220" s="40"/>
    </row>
    <row r="221" spans="4:4" ht="14.25" customHeight="1">
      <c r="D221" s="40"/>
    </row>
    <row r="222" spans="4:4" ht="14.25" customHeight="1">
      <c r="D222" s="40"/>
    </row>
    <row r="223" spans="4:4" ht="14.25" customHeight="1">
      <c r="D223" s="40"/>
    </row>
    <row r="224" spans="4:4" ht="14.25" customHeight="1">
      <c r="D224" s="40"/>
    </row>
    <row r="225" spans="4:4" ht="14.25" customHeight="1">
      <c r="D225" s="40"/>
    </row>
    <row r="226" spans="4:4" ht="14.25" customHeight="1">
      <c r="D226" s="40"/>
    </row>
    <row r="227" spans="4:4" ht="14.25" customHeight="1">
      <c r="D227" s="40"/>
    </row>
    <row r="228" spans="4:4" ht="14.25" customHeight="1">
      <c r="D228" s="40"/>
    </row>
    <row r="229" spans="4:4" ht="14.25" customHeight="1">
      <c r="D229" s="40"/>
    </row>
    <row r="230" spans="4:4" ht="14.25" customHeight="1">
      <c r="D230" s="40"/>
    </row>
    <row r="231" spans="4:4" ht="14.25" customHeight="1">
      <c r="D231" s="40"/>
    </row>
    <row r="232" spans="4:4" ht="14.25" customHeight="1">
      <c r="D232" s="40"/>
    </row>
    <row r="233" spans="4:4" ht="14.25" customHeight="1">
      <c r="D233" s="40"/>
    </row>
    <row r="234" spans="4:4" ht="14.25" customHeight="1">
      <c r="D234" s="40"/>
    </row>
    <row r="235" spans="4:4" ht="14.25" customHeight="1">
      <c r="D235" s="40"/>
    </row>
    <row r="236" spans="4:4" ht="14.25" customHeight="1">
      <c r="D236" s="40"/>
    </row>
    <row r="237" spans="4:4" ht="14.25" customHeight="1">
      <c r="D237" s="40"/>
    </row>
    <row r="238" spans="4:4" ht="14.25" customHeight="1">
      <c r="D238" s="40"/>
    </row>
    <row r="239" spans="4:4" ht="14.25" customHeight="1">
      <c r="D239" s="40"/>
    </row>
    <row r="240" spans="4:4" ht="14.25" customHeight="1">
      <c r="D240" s="40"/>
    </row>
    <row r="241" spans="4:4" ht="14.25" customHeight="1">
      <c r="D241" s="40"/>
    </row>
    <row r="242" spans="4:4" ht="14.25" customHeight="1">
      <c r="D242" s="40"/>
    </row>
    <row r="243" spans="4:4" ht="14.25" customHeight="1">
      <c r="D243" s="40"/>
    </row>
    <row r="244" spans="4:4" ht="14.25" customHeight="1">
      <c r="D244" s="40"/>
    </row>
    <row r="245" spans="4:4" ht="14.25" customHeight="1">
      <c r="D245" s="40"/>
    </row>
    <row r="246" spans="4:4" ht="14.25" customHeight="1">
      <c r="D246" s="40"/>
    </row>
    <row r="247" spans="4:4" ht="14.25" customHeight="1">
      <c r="D247" s="40"/>
    </row>
    <row r="248" spans="4:4" ht="14.25" customHeight="1">
      <c r="D248" s="40"/>
    </row>
    <row r="249" spans="4:4" ht="14.25" customHeight="1">
      <c r="D249" s="40"/>
    </row>
    <row r="250" spans="4:4" ht="14.25" customHeight="1">
      <c r="D250" s="40"/>
    </row>
    <row r="251" spans="4:4" ht="14.25" customHeight="1">
      <c r="D251" s="40"/>
    </row>
    <row r="252" spans="4:4" ht="14.25" customHeight="1">
      <c r="D252" s="40"/>
    </row>
    <row r="253" spans="4:4" ht="14.25" customHeight="1">
      <c r="D253" s="40"/>
    </row>
    <row r="254" spans="4:4" ht="14.25" customHeight="1">
      <c r="D254" s="40"/>
    </row>
    <row r="255" spans="4:4" ht="14.25" customHeight="1">
      <c r="D255" s="40"/>
    </row>
    <row r="256" spans="4:4" ht="14.25" customHeight="1">
      <c r="D256" s="40"/>
    </row>
    <row r="257" spans="4:4" ht="14.25" customHeight="1">
      <c r="D257" s="40"/>
    </row>
    <row r="258" spans="4:4" ht="14.25" customHeight="1">
      <c r="D258" s="40"/>
    </row>
    <row r="259" spans="4:4" ht="14.25" customHeight="1">
      <c r="D259" s="40"/>
    </row>
    <row r="260" spans="4:4" ht="14.25" customHeight="1">
      <c r="D260" s="40"/>
    </row>
    <row r="261" spans="4:4" ht="14.25" customHeight="1">
      <c r="D261" s="40"/>
    </row>
    <row r="262" spans="4:4" ht="14.25" customHeight="1">
      <c r="D262" s="40"/>
    </row>
    <row r="263" spans="4:4" ht="14.25" customHeight="1">
      <c r="D263" s="40"/>
    </row>
    <row r="264" spans="4:4" ht="14.25" customHeight="1">
      <c r="D264" s="40"/>
    </row>
    <row r="265" spans="4:4" ht="14.25" customHeight="1">
      <c r="D265" s="40"/>
    </row>
    <row r="266" spans="4:4" ht="14.25" customHeight="1">
      <c r="D266" s="40"/>
    </row>
    <row r="267" spans="4:4" ht="14.25" customHeight="1">
      <c r="D267" s="40"/>
    </row>
    <row r="268" spans="4:4" ht="14.25" customHeight="1">
      <c r="D268" s="40"/>
    </row>
    <row r="269" spans="4:4" ht="14.25" customHeight="1">
      <c r="D269" s="40"/>
    </row>
    <row r="270" spans="4:4" ht="14.25" customHeight="1">
      <c r="D270" s="40"/>
    </row>
    <row r="271" spans="4:4" ht="14.25" customHeight="1">
      <c r="D271" s="40"/>
    </row>
    <row r="272" spans="4:4" ht="14.25" customHeight="1">
      <c r="D272" s="40"/>
    </row>
    <row r="273" spans="4:4" ht="14.25" customHeight="1">
      <c r="D273" s="40"/>
    </row>
    <row r="274" spans="4:4" ht="14.25" customHeight="1">
      <c r="D274" s="40"/>
    </row>
    <row r="275" spans="4:4" ht="14.25" customHeight="1">
      <c r="D275" s="40"/>
    </row>
    <row r="276" spans="4:4" ht="14.25" customHeight="1">
      <c r="D276" s="40"/>
    </row>
    <row r="277" spans="4:4" ht="14.25" customHeight="1">
      <c r="D277" s="40"/>
    </row>
    <row r="278" spans="4:4" ht="14.25" customHeight="1">
      <c r="D278" s="40"/>
    </row>
    <row r="279" spans="4:4" ht="14.25" customHeight="1">
      <c r="D279" s="40"/>
    </row>
    <row r="280" spans="4:4" ht="14.25" customHeight="1">
      <c r="D280" s="40"/>
    </row>
    <row r="281" spans="4:4" ht="14.25" customHeight="1">
      <c r="D281" s="40"/>
    </row>
    <row r="282" spans="4:4" ht="14.25" customHeight="1">
      <c r="D282" s="40"/>
    </row>
    <row r="283" spans="4:4" ht="14.25" customHeight="1">
      <c r="D283" s="40"/>
    </row>
    <row r="284" spans="4:4" ht="14.25" customHeight="1">
      <c r="D284" s="40"/>
    </row>
    <row r="285" spans="4:4" ht="14.25" customHeight="1">
      <c r="D285" s="40"/>
    </row>
    <row r="286" spans="4:4" ht="14.25" customHeight="1">
      <c r="D286" s="40"/>
    </row>
    <row r="287" spans="4:4" ht="14.25" customHeight="1">
      <c r="D287" s="40"/>
    </row>
    <row r="288" spans="4:4" ht="14.25" customHeight="1">
      <c r="D288" s="40"/>
    </row>
    <row r="289" spans="4:4" ht="14.25" customHeight="1">
      <c r="D289" s="40"/>
    </row>
    <row r="290" spans="4:4" ht="14.25" customHeight="1">
      <c r="D290" s="40"/>
    </row>
    <row r="291" spans="4:4" ht="14.25" customHeight="1">
      <c r="D291" s="40"/>
    </row>
    <row r="292" spans="4:4" ht="14.25" customHeight="1">
      <c r="D292" s="40"/>
    </row>
    <row r="293" spans="4:4" ht="14.25" customHeight="1">
      <c r="D293" s="40"/>
    </row>
    <row r="294" spans="4:4" ht="14.25" customHeight="1">
      <c r="D294" s="40"/>
    </row>
    <row r="295" spans="4:4" ht="14.25" customHeight="1">
      <c r="D295" s="40"/>
    </row>
    <row r="296" spans="4:4" ht="14.25" customHeight="1">
      <c r="D296" s="40"/>
    </row>
    <row r="297" spans="4:4" ht="14.25" customHeight="1">
      <c r="D297" s="40"/>
    </row>
    <row r="298" spans="4:4" ht="14.25" customHeight="1">
      <c r="D298" s="40"/>
    </row>
    <row r="299" spans="4:4" ht="14.25" customHeight="1">
      <c r="D299" s="40"/>
    </row>
    <row r="300" spans="4:4" ht="14.25" customHeight="1">
      <c r="D300" s="40"/>
    </row>
    <row r="301" spans="4:4" ht="14.25" customHeight="1">
      <c r="D301" s="40"/>
    </row>
    <row r="302" spans="4:4" ht="14.25" customHeight="1">
      <c r="D302" s="40"/>
    </row>
    <row r="303" spans="4:4" ht="14.25" customHeight="1">
      <c r="D303" s="40"/>
    </row>
    <row r="304" spans="4:4" ht="14.25" customHeight="1">
      <c r="D304" s="40"/>
    </row>
    <row r="305" spans="4:4" ht="14.25" customHeight="1">
      <c r="D305" s="40"/>
    </row>
    <row r="306" spans="4:4" ht="14.25" customHeight="1">
      <c r="D306" s="40"/>
    </row>
    <row r="307" spans="4:4" ht="14.25" customHeight="1">
      <c r="D307" s="40"/>
    </row>
    <row r="308" spans="4:4" ht="14.25" customHeight="1">
      <c r="D308" s="40"/>
    </row>
    <row r="309" spans="4:4" ht="14.25" customHeight="1">
      <c r="D309" s="40"/>
    </row>
    <row r="310" spans="4:4" ht="14.25" customHeight="1">
      <c r="D310" s="40"/>
    </row>
    <row r="311" spans="4:4" ht="14.25" customHeight="1">
      <c r="D311" s="40"/>
    </row>
    <row r="312" spans="4:4" ht="14.25" customHeight="1">
      <c r="D312" s="40"/>
    </row>
    <row r="313" spans="4:4" ht="14.25" customHeight="1">
      <c r="D313" s="40"/>
    </row>
    <row r="314" spans="4:4" ht="14.25" customHeight="1">
      <c r="D314" s="40"/>
    </row>
    <row r="315" spans="4:4" ht="14.25" customHeight="1">
      <c r="D315" s="40"/>
    </row>
    <row r="316" spans="4:4" ht="14.25" customHeight="1">
      <c r="D316" s="40"/>
    </row>
    <row r="317" spans="4:4" ht="14.25" customHeight="1">
      <c r="D317" s="40"/>
    </row>
    <row r="318" spans="4:4" ht="14.25" customHeight="1">
      <c r="D318" s="40"/>
    </row>
    <row r="319" spans="4:4" ht="14.25" customHeight="1">
      <c r="D319" s="40"/>
    </row>
    <row r="320" spans="4:4" ht="14.25" customHeight="1">
      <c r="D320" s="40"/>
    </row>
    <row r="321" spans="4:4" ht="14.25" customHeight="1">
      <c r="D321" s="40"/>
    </row>
    <row r="322" spans="4:4" ht="14.25" customHeight="1">
      <c r="D322" s="40"/>
    </row>
    <row r="323" spans="4:4" ht="14.25" customHeight="1">
      <c r="D323" s="40"/>
    </row>
    <row r="324" spans="4:4" ht="14.25" customHeight="1">
      <c r="D324" s="40"/>
    </row>
    <row r="325" spans="4:4" ht="14.25" customHeight="1">
      <c r="D325" s="40"/>
    </row>
    <row r="326" spans="4:4" ht="14.25" customHeight="1">
      <c r="D326" s="40"/>
    </row>
    <row r="327" spans="4:4" ht="14.25" customHeight="1">
      <c r="D327" s="40"/>
    </row>
    <row r="328" spans="4:4" ht="14.25" customHeight="1">
      <c r="D328" s="40"/>
    </row>
    <row r="329" spans="4:4" ht="14.25" customHeight="1">
      <c r="D329" s="40"/>
    </row>
    <row r="330" spans="4:4" ht="14.25" customHeight="1">
      <c r="D330" s="40"/>
    </row>
    <row r="331" spans="4:4" ht="14.25" customHeight="1">
      <c r="D331" s="40"/>
    </row>
    <row r="332" spans="4:4" ht="14.25" customHeight="1">
      <c r="D332" s="40"/>
    </row>
    <row r="333" spans="4:4" ht="14.25" customHeight="1">
      <c r="D333" s="40"/>
    </row>
    <row r="334" spans="4:4" ht="14.25" customHeight="1">
      <c r="D334" s="40"/>
    </row>
    <row r="335" spans="4:4" ht="14.25" customHeight="1">
      <c r="D335" s="40"/>
    </row>
    <row r="336" spans="4:4" ht="14.25" customHeight="1">
      <c r="D336" s="40"/>
    </row>
    <row r="337" spans="4:4" ht="14.25" customHeight="1">
      <c r="D337" s="40"/>
    </row>
    <row r="338" spans="4:4" ht="14.25" customHeight="1">
      <c r="D338" s="40"/>
    </row>
    <row r="339" spans="4:4" ht="14.25" customHeight="1">
      <c r="D339" s="40"/>
    </row>
    <row r="340" spans="4:4" ht="14.25" customHeight="1">
      <c r="D340" s="40"/>
    </row>
    <row r="341" spans="4:4" ht="14.25" customHeight="1">
      <c r="D341" s="40"/>
    </row>
    <row r="342" spans="4:4" ht="14.25" customHeight="1">
      <c r="D342" s="40"/>
    </row>
    <row r="343" spans="4:4" ht="14.25" customHeight="1">
      <c r="D343" s="40"/>
    </row>
    <row r="344" spans="4:4" ht="14.25" customHeight="1">
      <c r="D344" s="40"/>
    </row>
    <row r="345" spans="4:4" ht="14.25" customHeight="1">
      <c r="D345" s="40"/>
    </row>
    <row r="346" spans="4:4" ht="14.25" customHeight="1">
      <c r="D346" s="40"/>
    </row>
    <row r="347" spans="4:4" ht="14.25" customHeight="1">
      <c r="D347" s="40"/>
    </row>
    <row r="348" spans="4:4" ht="14.25" customHeight="1">
      <c r="D348" s="40"/>
    </row>
    <row r="349" spans="4:4" ht="14.25" customHeight="1">
      <c r="D349" s="40"/>
    </row>
    <row r="350" spans="4:4" ht="14.25" customHeight="1">
      <c r="D350" s="40"/>
    </row>
    <row r="351" spans="4:4" ht="14.25" customHeight="1">
      <c r="D351" s="40"/>
    </row>
    <row r="352" spans="4:4" ht="14.25" customHeight="1">
      <c r="D352" s="40"/>
    </row>
    <row r="353" spans="4:4" ht="14.25" customHeight="1">
      <c r="D353" s="40"/>
    </row>
    <row r="354" spans="4:4" ht="14.25" customHeight="1">
      <c r="D354" s="40"/>
    </row>
    <row r="355" spans="4:4" ht="14.25" customHeight="1">
      <c r="D355" s="40"/>
    </row>
    <row r="356" spans="4:4" ht="14.25" customHeight="1">
      <c r="D356" s="40"/>
    </row>
    <row r="357" spans="4:4" ht="14.25" customHeight="1">
      <c r="D357" s="40"/>
    </row>
    <row r="358" spans="4:4" ht="14.25" customHeight="1">
      <c r="D358" s="40"/>
    </row>
    <row r="359" spans="4:4" ht="14.25" customHeight="1">
      <c r="D359" s="40"/>
    </row>
    <row r="360" spans="4:4" ht="14.25" customHeight="1">
      <c r="D360" s="40"/>
    </row>
    <row r="361" spans="4:4" ht="14.25" customHeight="1">
      <c r="D361" s="40"/>
    </row>
    <row r="362" spans="4:4" ht="14.25" customHeight="1">
      <c r="D362" s="40"/>
    </row>
    <row r="363" spans="4:4" ht="14.25" customHeight="1">
      <c r="D363" s="40"/>
    </row>
    <row r="364" spans="4:4" ht="14.25" customHeight="1">
      <c r="D364" s="40"/>
    </row>
    <row r="365" spans="4:4" ht="14.25" customHeight="1">
      <c r="D365" s="40"/>
    </row>
    <row r="366" spans="4:4" ht="14.25" customHeight="1">
      <c r="D366" s="40"/>
    </row>
    <row r="367" spans="4:4" ht="14.25" customHeight="1">
      <c r="D367" s="40"/>
    </row>
    <row r="368" spans="4:4" ht="14.25" customHeight="1">
      <c r="D368" s="40"/>
    </row>
    <row r="369" spans="4:4" ht="14.25" customHeight="1">
      <c r="D369" s="40"/>
    </row>
    <row r="370" spans="4:4" ht="14.25" customHeight="1">
      <c r="D370" s="40"/>
    </row>
    <row r="371" spans="4:4" ht="14.25" customHeight="1">
      <c r="D371" s="40"/>
    </row>
    <row r="372" spans="4:4" ht="14.25" customHeight="1">
      <c r="D372" s="40"/>
    </row>
    <row r="373" spans="4:4" ht="14.25" customHeight="1">
      <c r="D373" s="40"/>
    </row>
    <row r="374" spans="4:4" ht="14.25" customHeight="1">
      <c r="D374" s="40"/>
    </row>
    <row r="375" spans="4:4" ht="14.25" customHeight="1">
      <c r="D375" s="40"/>
    </row>
    <row r="376" spans="4:4" ht="14.25" customHeight="1">
      <c r="D376" s="40"/>
    </row>
    <row r="377" spans="4:4" ht="14.25" customHeight="1">
      <c r="D377" s="40"/>
    </row>
    <row r="378" spans="4:4" ht="14.25" customHeight="1">
      <c r="D378" s="40"/>
    </row>
    <row r="379" spans="4:4" ht="14.25" customHeight="1">
      <c r="D379" s="40"/>
    </row>
    <row r="380" spans="4:4" ht="14.25" customHeight="1">
      <c r="D380" s="40"/>
    </row>
    <row r="381" spans="4:4" ht="14.25" customHeight="1">
      <c r="D381" s="40"/>
    </row>
    <row r="382" spans="4:4" ht="14.25" customHeight="1">
      <c r="D382" s="40"/>
    </row>
    <row r="383" spans="4:4" ht="14.25" customHeight="1">
      <c r="D383" s="40"/>
    </row>
    <row r="384" spans="4:4" ht="14.25" customHeight="1">
      <c r="D384" s="40"/>
    </row>
    <row r="385" spans="4:4" ht="14.25" customHeight="1">
      <c r="D385" s="40"/>
    </row>
    <row r="386" spans="4:4" ht="14.25" customHeight="1">
      <c r="D386" s="40"/>
    </row>
    <row r="387" spans="4:4" ht="14.25" customHeight="1">
      <c r="D387" s="40"/>
    </row>
    <row r="388" spans="4:4" ht="14.25" customHeight="1">
      <c r="D388" s="40"/>
    </row>
    <row r="389" spans="4:4" ht="14.25" customHeight="1">
      <c r="D389" s="40"/>
    </row>
    <row r="390" spans="4:4" ht="14.25" customHeight="1">
      <c r="D390" s="40"/>
    </row>
    <row r="391" spans="4:4" ht="14.25" customHeight="1">
      <c r="D391" s="40"/>
    </row>
    <row r="392" spans="4:4" ht="14.25" customHeight="1">
      <c r="D392" s="40"/>
    </row>
    <row r="393" spans="4:4" ht="14.25" customHeight="1">
      <c r="D393" s="40"/>
    </row>
    <row r="394" spans="4:4" ht="14.25" customHeight="1">
      <c r="D394" s="40"/>
    </row>
    <row r="395" spans="4:4" ht="14.25" customHeight="1">
      <c r="D395" s="40"/>
    </row>
    <row r="396" spans="4:4" ht="14.25" customHeight="1">
      <c r="D396" s="40"/>
    </row>
    <row r="397" spans="4:4" ht="14.25" customHeight="1">
      <c r="D397" s="40"/>
    </row>
    <row r="398" spans="4:4" ht="14.25" customHeight="1">
      <c r="D398" s="40"/>
    </row>
    <row r="399" spans="4:4" ht="14.25" customHeight="1">
      <c r="D399" s="40"/>
    </row>
    <row r="400" spans="4:4" ht="14.25" customHeight="1">
      <c r="D400" s="40"/>
    </row>
    <row r="401" spans="4:4" ht="14.25" customHeight="1">
      <c r="D401" s="40"/>
    </row>
    <row r="402" spans="4:4" ht="14.25" customHeight="1">
      <c r="D402" s="40"/>
    </row>
    <row r="403" spans="4:4" ht="14.25" customHeight="1">
      <c r="D403" s="40"/>
    </row>
    <row r="404" spans="4:4" ht="14.25" customHeight="1">
      <c r="D404" s="40"/>
    </row>
    <row r="405" spans="4:4" ht="14.25" customHeight="1">
      <c r="D405" s="40"/>
    </row>
    <row r="406" spans="4:4" ht="14.25" customHeight="1">
      <c r="D406" s="40"/>
    </row>
    <row r="407" spans="4:4" ht="14.25" customHeight="1">
      <c r="D407" s="40"/>
    </row>
    <row r="408" spans="4:4" ht="14.25" customHeight="1">
      <c r="D408" s="40"/>
    </row>
    <row r="409" spans="4:4" ht="14.25" customHeight="1">
      <c r="D409" s="40"/>
    </row>
    <row r="410" spans="4:4" ht="14.25" customHeight="1">
      <c r="D410" s="40"/>
    </row>
    <row r="411" spans="4:4" ht="14.25" customHeight="1">
      <c r="D411" s="40"/>
    </row>
    <row r="412" spans="4:4" ht="14.25" customHeight="1">
      <c r="D412" s="40"/>
    </row>
    <row r="413" spans="4:4" ht="14.25" customHeight="1">
      <c r="D413" s="40"/>
    </row>
    <row r="414" spans="4:4" ht="14.25" customHeight="1">
      <c r="D414" s="40"/>
    </row>
    <row r="415" spans="4:4" ht="14.25" customHeight="1">
      <c r="D415" s="40"/>
    </row>
    <row r="416" spans="4:4" ht="14.25" customHeight="1">
      <c r="D416" s="40"/>
    </row>
    <row r="417" spans="4:4" ht="14.25" customHeight="1">
      <c r="D417" s="40"/>
    </row>
    <row r="418" spans="4:4" ht="14.25" customHeight="1">
      <c r="D418" s="40"/>
    </row>
    <row r="419" spans="4:4" ht="14.25" customHeight="1">
      <c r="D419" s="40"/>
    </row>
    <row r="420" spans="4:4" ht="14.25" customHeight="1">
      <c r="D420" s="40"/>
    </row>
    <row r="421" spans="4:4" ht="14.25" customHeight="1">
      <c r="D421" s="40"/>
    </row>
    <row r="422" spans="4:4" ht="14.25" customHeight="1">
      <c r="D422" s="40"/>
    </row>
    <row r="423" spans="4:4" ht="14.25" customHeight="1">
      <c r="D423" s="40"/>
    </row>
    <row r="424" spans="4:4" ht="14.25" customHeight="1">
      <c r="D424" s="40"/>
    </row>
    <row r="425" spans="4:4" ht="14.25" customHeight="1">
      <c r="D425" s="40"/>
    </row>
    <row r="426" spans="4:4" ht="14.25" customHeight="1">
      <c r="D426" s="40"/>
    </row>
    <row r="427" spans="4:4" ht="14.25" customHeight="1">
      <c r="D427" s="40"/>
    </row>
    <row r="428" spans="4:4" ht="14.25" customHeight="1">
      <c r="D428" s="40"/>
    </row>
    <row r="429" spans="4:4" ht="14.25" customHeight="1">
      <c r="D429" s="40"/>
    </row>
    <row r="430" spans="4:4" ht="14.25" customHeight="1">
      <c r="D430" s="40"/>
    </row>
    <row r="431" spans="4:4" ht="14.25" customHeight="1">
      <c r="D431" s="40"/>
    </row>
    <row r="432" spans="4:4" ht="14.25" customHeight="1">
      <c r="D432" s="40"/>
    </row>
    <row r="433" spans="4:4" ht="14.25" customHeight="1">
      <c r="D433" s="40"/>
    </row>
    <row r="434" spans="4:4" ht="14.25" customHeight="1">
      <c r="D434" s="40"/>
    </row>
    <row r="435" spans="4:4" ht="14.25" customHeight="1">
      <c r="D435" s="40"/>
    </row>
    <row r="436" spans="4:4" ht="14.25" customHeight="1">
      <c r="D436" s="40"/>
    </row>
    <row r="437" spans="4:4" ht="14.25" customHeight="1">
      <c r="D437" s="40"/>
    </row>
    <row r="438" spans="4:4" ht="14.25" customHeight="1">
      <c r="D438" s="40"/>
    </row>
    <row r="439" spans="4:4" ht="14.25" customHeight="1">
      <c r="D439" s="40"/>
    </row>
    <row r="440" spans="4:4" ht="14.25" customHeight="1">
      <c r="D440" s="40"/>
    </row>
    <row r="441" spans="4:4" ht="14.25" customHeight="1">
      <c r="D441" s="40"/>
    </row>
    <row r="442" spans="4:4" ht="14.25" customHeight="1">
      <c r="D442" s="40"/>
    </row>
    <row r="443" spans="4:4" ht="14.25" customHeight="1">
      <c r="D443" s="40"/>
    </row>
    <row r="444" spans="4:4" ht="14.25" customHeight="1">
      <c r="D444" s="40"/>
    </row>
    <row r="445" spans="4:4" ht="14.25" customHeight="1">
      <c r="D445" s="40"/>
    </row>
    <row r="446" spans="4:4" ht="14.25" customHeight="1">
      <c r="D446" s="40"/>
    </row>
    <row r="447" spans="4:4" ht="14.25" customHeight="1">
      <c r="D447" s="40"/>
    </row>
    <row r="448" spans="4:4" ht="14.25" customHeight="1">
      <c r="D448" s="40"/>
    </row>
    <row r="449" spans="4:4" ht="14.25" customHeight="1">
      <c r="D449" s="40"/>
    </row>
    <row r="450" spans="4:4" ht="14.25" customHeight="1">
      <c r="D450" s="40"/>
    </row>
    <row r="451" spans="4:4" ht="14.25" customHeight="1">
      <c r="D451" s="40"/>
    </row>
    <row r="452" spans="4:4" ht="14.25" customHeight="1">
      <c r="D452" s="40"/>
    </row>
    <row r="453" spans="4:4" ht="14.25" customHeight="1">
      <c r="D453" s="40"/>
    </row>
    <row r="454" spans="4:4" ht="14.25" customHeight="1">
      <c r="D454" s="40"/>
    </row>
    <row r="455" spans="4:4" ht="14.25" customHeight="1">
      <c r="D455" s="40"/>
    </row>
    <row r="456" spans="4:4" ht="14.25" customHeight="1">
      <c r="D456" s="40"/>
    </row>
    <row r="457" spans="4:4" ht="14.25" customHeight="1">
      <c r="D457" s="40"/>
    </row>
    <row r="458" spans="4:4" ht="14.25" customHeight="1">
      <c r="D458" s="40"/>
    </row>
    <row r="459" spans="4:4" ht="14.25" customHeight="1">
      <c r="D459" s="40"/>
    </row>
    <row r="460" spans="4:4" ht="14.25" customHeight="1">
      <c r="D460" s="40"/>
    </row>
    <row r="461" spans="4:4" ht="14.25" customHeight="1">
      <c r="D461" s="40"/>
    </row>
    <row r="462" spans="4:4" ht="14.25" customHeight="1">
      <c r="D462" s="40"/>
    </row>
    <row r="463" spans="4:4" ht="14.25" customHeight="1">
      <c r="D463" s="40"/>
    </row>
    <row r="464" spans="4:4" ht="14.25" customHeight="1">
      <c r="D464" s="40"/>
    </row>
    <row r="465" spans="4:4" ht="14.25" customHeight="1">
      <c r="D465" s="40"/>
    </row>
    <row r="466" spans="4:4" ht="14.25" customHeight="1">
      <c r="D466" s="40"/>
    </row>
    <row r="467" spans="4:4" ht="14.25" customHeight="1">
      <c r="D467" s="40"/>
    </row>
    <row r="468" spans="4:4" ht="14.25" customHeight="1">
      <c r="D468" s="40"/>
    </row>
    <row r="469" spans="4:4" ht="14.25" customHeight="1">
      <c r="D469" s="40"/>
    </row>
    <row r="470" spans="4:4" ht="14.25" customHeight="1">
      <c r="D470" s="40"/>
    </row>
    <row r="471" spans="4:4" ht="14.25" customHeight="1">
      <c r="D471" s="40"/>
    </row>
    <row r="472" spans="4:4" ht="14.25" customHeight="1">
      <c r="D472" s="40"/>
    </row>
    <row r="473" spans="4:4" ht="14.25" customHeight="1">
      <c r="D473" s="40"/>
    </row>
    <row r="474" spans="4:4" ht="14.25" customHeight="1">
      <c r="D474" s="40"/>
    </row>
    <row r="475" spans="4:4" ht="14.25" customHeight="1">
      <c r="D475" s="40"/>
    </row>
    <row r="476" spans="4:4" ht="14.25" customHeight="1">
      <c r="D476" s="40"/>
    </row>
    <row r="477" spans="4:4" ht="14.25" customHeight="1">
      <c r="D477" s="40"/>
    </row>
    <row r="478" spans="4:4" ht="14.25" customHeight="1">
      <c r="D478" s="40"/>
    </row>
    <row r="479" spans="4:4" ht="14.25" customHeight="1">
      <c r="D479" s="40"/>
    </row>
    <row r="480" spans="4:4" ht="14.25" customHeight="1">
      <c r="D480" s="40"/>
    </row>
    <row r="481" spans="4:4" ht="14.25" customHeight="1">
      <c r="D481" s="40"/>
    </row>
    <row r="482" spans="4:4" ht="14.25" customHeight="1">
      <c r="D482" s="40"/>
    </row>
    <row r="483" spans="4:4" ht="14.25" customHeight="1">
      <c r="D483" s="40"/>
    </row>
    <row r="484" spans="4:4" ht="14.25" customHeight="1">
      <c r="D484" s="40"/>
    </row>
    <row r="485" spans="4:4" ht="14.25" customHeight="1">
      <c r="D485" s="40"/>
    </row>
    <row r="486" spans="4:4" ht="14.25" customHeight="1">
      <c r="D486" s="40"/>
    </row>
    <row r="487" spans="4:4" ht="14.25" customHeight="1">
      <c r="D487" s="40"/>
    </row>
    <row r="488" spans="4:4" ht="14.25" customHeight="1">
      <c r="D488" s="40"/>
    </row>
    <row r="489" spans="4:4" ht="14.25" customHeight="1">
      <c r="D489" s="40"/>
    </row>
    <row r="490" spans="4:4" ht="14.25" customHeight="1">
      <c r="D490" s="40"/>
    </row>
    <row r="491" spans="4:4" ht="14.25" customHeight="1">
      <c r="D491" s="40"/>
    </row>
    <row r="492" spans="4:4" ht="14.25" customHeight="1">
      <c r="D492" s="40"/>
    </row>
    <row r="493" spans="4:4" ht="14.25" customHeight="1">
      <c r="D493" s="40"/>
    </row>
    <row r="494" spans="4:4" ht="14.25" customHeight="1">
      <c r="D494" s="40"/>
    </row>
    <row r="495" spans="4:4" ht="14.25" customHeight="1">
      <c r="D495" s="40"/>
    </row>
    <row r="496" spans="4:4" ht="14.25" customHeight="1">
      <c r="D496" s="40"/>
    </row>
    <row r="497" spans="4:4" ht="14.25" customHeight="1">
      <c r="D497" s="40"/>
    </row>
    <row r="498" spans="4:4" ht="14.25" customHeight="1">
      <c r="D498" s="40"/>
    </row>
    <row r="499" spans="4:4" ht="14.25" customHeight="1">
      <c r="D499" s="40"/>
    </row>
    <row r="500" spans="4:4" ht="14.25" customHeight="1">
      <c r="D500" s="40"/>
    </row>
    <row r="501" spans="4:4" ht="14.25" customHeight="1">
      <c r="D501" s="40"/>
    </row>
    <row r="502" spans="4:4" ht="14.25" customHeight="1">
      <c r="D502" s="40"/>
    </row>
    <row r="503" spans="4:4" ht="14.25" customHeight="1">
      <c r="D503" s="40"/>
    </row>
    <row r="504" spans="4:4" ht="14.25" customHeight="1">
      <c r="D504" s="40"/>
    </row>
    <row r="505" spans="4:4" ht="14.25" customHeight="1">
      <c r="D505" s="40"/>
    </row>
    <row r="506" spans="4:4" ht="14.25" customHeight="1">
      <c r="D506" s="40"/>
    </row>
    <row r="507" spans="4:4" ht="14.25" customHeight="1">
      <c r="D507" s="40"/>
    </row>
    <row r="508" spans="4:4" ht="14.25" customHeight="1">
      <c r="D508" s="40"/>
    </row>
    <row r="509" spans="4:4" ht="14.25" customHeight="1">
      <c r="D509" s="40"/>
    </row>
    <row r="510" spans="4:4" ht="14.25" customHeight="1">
      <c r="D510" s="40"/>
    </row>
    <row r="511" spans="4:4" ht="14.25" customHeight="1">
      <c r="D511" s="40"/>
    </row>
    <row r="512" spans="4:4" ht="14.25" customHeight="1">
      <c r="D512" s="40"/>
    </row>
    <row r="513" spans="4:4" ht="14.25" customHeight="1">
      <c r="D513" s="40"/>
    </row>
    <row r="514" spans="4:4" ht="14.25" customHeight="1">
      <c r="D514" s="40"/>
    </row>
    <row r="515" spans="4:4" ht="14.25" customHeight="1">
      <c r="D515" s="40"/>
    </row>
    <row r="516" spans="4:4" ht="14.25" customHeight="1">
      <c r="D516" s="40"/>
    </row>
    <row r="517" spans="4:4" ht="14.25" customHeight="1">
      <c r="D517" s="40"/>
    </row>
    <row r="518" spans="4:4" ht="14.25" customHeight="1">
      <c r="D518" s="40"/>
    </row>
    <row r="519" spans="4:4" ht="14.25" customHeight="1">
      <c r="D519" s="40"/>
    </row>
    <row r="520" spans="4:4" ht="14.25" customHeight="1">
      <c r="D520" s="40"/>
    </row>
    <row r="521" spans="4:4" ht="14.25" customHeight="1">
      <c r="D521" s="40"/>
    </row>
    <row r="522" spans="4:4" ht="14.25" customHeight="1">
      <c r="D522" s="40"/>
    </row>
    <row r="523" spans="4:4" ht="14.25" customHeight="1">
      <c r="D523" s="40"/>
    </row>
    <row r="524" spans="4:4" ht="14.25" customHeight="1">
      <c r="D524" s="40"/>
    </row>
    <row r="525" spans="4:4" ht="14.25" customHeight="1">
      <c r="D525" s="40"/>
    </row>
    <row r="526" spans="4:4" ht="14.25" customHeight="1">
      <c r="D526" s="40"/>
    </row>
    <row r="527" spans="4:4" ht="14.25" customHeight="1">
      <c r="D527" s="40"/>
    </row>
    <row r="528" spans="4:4" ht="14.25" customHeight="1">
      <c r="D528" s="40"/>
    </row>
    <row r="529" spans="4:4" ht="14.25" customHeight="1">
      <c r="D529" s="40"/>
    </row>
    <row r="530" spans="4:4" ht="14.25" customHeight="1">
      <c r="D530" s="40"/>
    </row>
    <row r="531" spans="4:4" ht="14.25" customHeight="1">
      <c r="D531" s="40"/>
    </row>
    <row r="532" spans="4:4" ht="14.25" customHeight="1">
      <c r="D532" s="40"/>
    </row>
    <row r="533" spans="4:4" ht="14.25" customHeight="1">
      <c r="D533" s="40"/>
    </row>
    <row r="534" spans="4:4" ht="14.25" customHeight="1">
      <c r="D534" s="40"/>
    </row>
    <row r="535" spans="4:4" ht="14.25" customHeight="1">
      <c r="D535" s="40"/>
    </row>
    <row r="536" spans="4:4" ht="14.25" customHeight="1">
      <c r="D536" s="40"/>
    </row>
    <row r="537" spans="4:4" ht="14.25" customHeight="1">
      <c r="D537" s="40"/>
    </row>
    <row r="538" spans="4:4" ht="14.25" customHeight="1">
      <c r="D538" s="40"/>
    </row>
    <row r="539" spans="4:4" ht="14.25" customHeight="1">
      <c r="D539" s="40"/>
    </row>
    <row r="540" spans="4:4" ht="14.25" customHeight="1">
      <c r="D540" s="40"/>
    </row>
    <row r="541" spans="4:4" ht="14.25" customHeight="1">
      <c r="D541" s="40"/>
    </row>
    <row r="542" spans="4:4" ht="14.25" customHeight="1">
      <c r="D542" s="40"/>
    </row>
    <row r="543" spans="4:4" ht="14.25" customHeight="1">
      <c r="D543" s="40"/>
    </row>
    <row r="544" spans="4:4" ht="14.25" customHeight="1">
      <c r="D544" s="40"/>
    </row>
    <row r="545" spans="4:4" ht="14.25" customHeight="1">
      <c r="D545" s="40"/>
    </row>
    <row r="546" spans="4:4" ht="14.25" customHeight="1">
      <c r="D546" s="40"/>
    </row>
    <row r="547" spans="4:4" ht="14.25" customHeight="1">
      <c r="D547" s="40"/>
    </row>
    <row r="548" spans="4:4" ht="14.25" customHeight="1">
      <c r="D548" s="40"/>
    </row>
    <row r="549" spans="4:4" ht="14.25" customHeight="1">
      <c r="D549" s="40"/>
    </row>
    <row r="550" spans="4:4" ht="14.25" customHeight="1">
      <c r="D550" s="40"/>
    </row>
    <row r="551" spans="4:4" ht="14.25" customHeight="1">
      <c r="D551" s="40"/>
    </row>
    <row r="552" spans="4:4" ht="14.25" customHeight="1">
      <c r="D552" s="40"/>
    </row>
    <row r="553" spans="4:4" ht="14.25" customHeight="1">
      <c r="D553" s="40"/>
    </row>
    <row r="554" spans="4:4" ht="14.25" customHeight="1">
      <c r="D554" s="40"/>
    </row>
    <row r="555" spans="4:4" ht="14.25" customHeight="1">
      <c r="D555" s="40"/>
    </row>
    <row r="556" spans="4:4" ht="14.25" customHeight="1">
      <c r="D556" s="40"/>
    </row>
    <row r="557" spans="4:4" ht="14.25" customHeight="1">
      <c r="D557" s="40"/>
    </row>
    <row r="558" spans="4:4" ht="14.25" customHeight="1">
      <c r="D558" s="40"/>
    </row>
    <row r="559" spans="4:4" ht="14.25" customHeight="1">
      <c r="D559" s="40"/>
    </row>
    <row r="560" spans="4:4" ht="14.25" customHeight="1">
      <c r="D560" s="40"/>
    </row>
    <row r="561" spans="4:4" ht="14.25" customHeight="1">
      <c r="D561" s="40"/>
    </row>
    <row r="562" spans="4:4" ht="14.25" customHeight="1">
      <c r="D562" s="40"/>
    </row>
    <row r="563" spans="4:4" ht="14.25" customHeight="1">
      <c r="D563" s="40"/>
    </row>
    <row r="564" spans="4:4" ht="14.25" customHeight="1">
      <c r="D564" s="40"/>
    </row>
    <row r="565" spans="4:4" ht="14.25" customHeight="1">
      <c r="D565" s="40"/>
    </row>
    <row r="566" spans="4:4" ht="14.25" customHeight="1">
      <c r="D566" s="40"/>
    </row>
    <row r="567" spans="4:4" ht="14.25" customHeight="1">
      <c r="D567" s="40"/>
    </row>
    <row r="568" spans="4:4" ht="14.25" customHeight="1">
      <c r="D568" s="40"/>
    </row>
    <row r="569" spans="4:4" ht="14.25" customHeight="1">
      <c r="D569" s="40"/>
    </row>
    <row r="570" spans="4:4" ht="14.25" customHeight="1">
      <c r="D570" s="40"/>
    </row>
    <row r="571" spans="4:4" ht="14.25" customHeight="1">
      <c r="D571" s="40"/>
    </row>
    <row r="572" spans="4:4" ht="14.25" customHeight="1">
      <c r="D572" s="40"/>
    </row>
    <row r="573" spans="4:4" ht="14.25" customHeight="1">
      <c r="D573" s="40"/>
    </row>
    <row r="574" spans="4:4" ht="14.25" customHeight="1">
      <c r="D574" s="40"/>
    </row>
    <row r="575" spans="4:4" ht="14.25" customHeight="1">
      <c r="D575" s="40"/>
    </row>
    <row r="576" spans="4:4" ht="14.25" customHeight="1">
      <c r="D576" s="40"/>
    </row>
    <row r="577" spans="4:4" ht="14.25" customHeight="1">
      <c r="D577" s="40"/>
    </row>
    <row r="578" spans="4:4" ht="14.25" customHeight="1">
      <c r="D578" s="40"/>
    </row>
    <row r="579" spans="4:4" ht="14.25" customHeight="1">
      <c r="D579" s="40"/>
    </row>
    <row r="580" spans="4:4" ht="14.25" customHeight="1">
      <c r="D580" s="40"/>
    </row>
    <row r="581" spans="4:4" ht="14.25" customHeight="1">
      <c r="D581" s="40"/>
    </row>
    <row r="582" spans="4:4" ht="14.25" customHeight="1">
      <c r="D582" s="40"/>
    </row>
    <row r="583" spans="4:4" ht="14.25" customHeight="1">
      <c r="D583" s="40"/>
    </row>
    <row r="584" spans="4:4" ht="14.25" customHeight="1">
      <c r="D584" s="40"/>
    </row>
    <row r="585" spans="4:4" ht="14.25" customHeight="1">
      <c r="D585" s="40"/>
    </row>
    <row r="586" spans="4:4" ht="14.25" customHeight="1">
      <c r="D586" s="40"/>
    </row>
    <row r="587" spans="4:4" ht="14.25" customHeight="1">
      <c r="D587" s="40"/>
    </row>
    <row r="588" spans="4:4" ht="14.25" customHeight="1">
      <c r="D588" s="40"/>
    </row>
    <row r="589" spans="4:4" ht="14.25" customHeight="1">
      <c r="D589" s="40"/>
    </row>
    <row r="590" spans="4:4" ht="14.25" customHeight="1">
      <c r="D590" s="40"/>
    </row>
    <row r="591" spans="4:4" ht="14.25" customHeight="1">
      <c r="D591" s="40"/>
    </row>
    <row r="592" spans="4:4" ht="14.25" customHeight="1">
      <c r="D592" s="40"/>
    </row>
    <row r="593" spans="4:4" ht="14.25" customHeight="1">
      <c r="D593" s="40"/>
    </row>
    <row r="594" spans="4:4" ht="14.25" customHeight="1">
      <c r="D594" s="40"/>
    </row>
    <row r="595" spans="4:4" ht="14.25" customHeight="1">
      <c r="D595" s="40"/>
    </row>
    <row r="596" spans="4:4" ht="14.25" customHeight="1">
      <c r="D596" s="40"/>
    </row>
    <row r="597" spans="4:4" ht="14.25" customHeight="1">
      <c r="D597" s="40"/>
    </row>
    <row r="598" spans="4:4" ht="14.25" customHeight="1">
      <c r="D598" s="40"/>
    </row>
    <row r="599" spans="4:4" ht="14.25" customHeight="1">
      <c r="D599" s="40"/>
    </row>
    <row r="600" spans="4:4" ht="14.25" customHeight="1">
      <c r="D600" s="40"/>
    </row>
    <row r="601" spans="4:4" ht="14.25" customHeight="1">
      <c r="D601" s="40"/>
    </row>
    <row r="602" spans="4:4" ht="14.25" customHeight="1">
      <c r="D602" s="40"/>
    </row>
    <row r="603" spans="4:4" ht="14.25" customHeight="1">
      <c r="D603" s="40"/>
    </row>
    <row r="604" spans="4:4" ht="14.25" customHeight="1">
      <c r="D604" s="40"/>
    </row>
    <row r="605" spans="4:4" ht="14.25" customHeight="1">
      <c r="D605" s="40"/>
    </row>
    <row r="606" spans="4:4" ht="14.25" customHeight="1">
      <c r="D606" s="40"/>
    </row>
    <row r="607" spans="4:4" ht="14.25" customHeight="1">
      <c r="D607" s="40"/>
    </row>
    <row r="608" spans="4:4" ht="14.25" customHeight="1">
      <c r="D608" s="40"/>
    </row>
    <row r="609" spans="4:4" ht="14.25" customHeight="1">
      <c r="D609" s="40"/>
    </row>
    <row r="610" spans="4:4" ht="14.25" customHeight="1">
      <c r="D610" s="40"/>
    </row>
    <row r="611" spans="4:4" ht="14.25" customHeight="1">
      <c r="D611" s="40"/>
    </row>
    <row r="612" spans="4:4" ht="14.25" customHeight="1">
      <c r="D612" s="40"/>
    </row>
    <row r="613" spans="4:4" ht="14.25" customHeight="1">
      <c r="D613" s="40"/>
    </row>
    <row r="614" spans="4:4" ht="14.25" customHeight="1">
      <c r="D614" s="40"/>
    </row>
    <row r="615" spans="4:4" ht="14.25" customHeight="1">
      <c r="D615" s="40"/>
    </row>
    <row r="616" spans="4:4" ht="14.25" customHeight="1">
      <c r="D616" s="40"/>
    </row>
    <row r="617" spans="4:4" ht="14.25" customHeight="1">
      <c r="D617" s="40"/>
    </row>
    <row r="618" spans="4:4" ht="14.25" customHeight="1">
      <c r="D618" s="40"/>
    </row>
    <row r="619" spans="4:4" ht="14.25" customHeight="1">
      <c r="D619" s="40"/>
    </row>
    <row r="620" spans="4:4" ht="14.25" customHeight="1">
      <c r="D620" s="40"/>
    </row>
    <row r="621" spans="4:4" ht="14.25" customHeight="1">
      <c r="D621" s="40"/>
    </row>
    <row r="622" spans="4:4" ht="14.25" customHeight="1">
      <c r="D622" s="40"/>
    </row>
    <row r="623" spans="4:4" ht="14.25" customHeight="1">
      <c r="D623" s="40"/>
    </row>
    <row r="624" spans="4:4" ht="14.25" customHeight="1">
      <c r="D624" s="40"/>
    </row>
    <row r="625" spans="4:4" ht="14.25" customHeight="1">
      <c r="D625" s="40"/>
    </row>
    <row r="626" spans="4:4" ht="14.25" customHeight="1">
      <c r="D626" s="40"/>
    </row>
    <row r="627" spans="4:4" ht="14.25" customHeight="1">
      <c r="D627" s="40"/>
    </row>
    <row r="628" spans="4:4" ht="14.25" customHeight="1">
      <c r="D628" s="40"/>
    </row>
    <row r="629" spans="4:4" ht="14.25" customHeight="1">
      <c r="D629" s="40"/>
    </row>
    <row r="630" spans="4:4" ht="14.25" customHeight="1">
      <c r="D630" s="40"/>
    </row>
    <row r="631" spans="4:4" ht="14.25" customHeight="1">
      <c r="D631" s="40"/>
    </row>
    <row r="632" spans="4:4" ht="14.25" customHeight="1">
      <c r="D632" s="40"/>
    </row>
    <row r="633" spans="4:4" ht="14.25" customHeight="1">
      <c r="D633" s="40"/>
    </row>
    <row r="634" spans="4:4" ht="14.25" customHeight="1">
      <c r="D634" s="40"/>
    </row>
    <row r="635" spans="4:4" ht="14.25" customHeight="1">
      <c r="D635" s="40"/>
    </row>
    <row r="636" spans="4:4" ht="14.25" customHeight="1">
      <c r="D636" s="40"/>
    </row>
    <row r="637" spans="4:4" ht="14.25" customHeight="1">
      <c r="D637" s="40"/>
    </row>
    <row r="638" spans="4:4" ht="14.25" customHeight="1">
      <c r="D638" s="40"/>
    </row>
    <row r="639" spans="4:4" ht="14.25" customHeight="1">
      <c r="D639" s="40"/>
    </row>
    <row r="640" spans="4:4" ht="14.25" customHeight="1">
      <c r="D640" s="40"/>
    </row>
    <row r="641" spans="4:4" ht="14.25" customHeight="1">
      <c r="D641" s="40"/>
    </row>
    <row r="642" spans="4:4" ht="14.25" customHeight="1">
      <c r="D642" s="40"/>
    </row>
    <row r="643" spans="4:4" ht="14.25" customHeight="1">
      <c r="D643" s="40"/>
    </row>
    <row r="644" spans="4:4" ht="14.25" customHeight="1">
      <c r="D644" s="40"/>
    </row>
    <row r="645" spans="4:4" ht="14.25" customHeight="1">
      <c r="D645" s="40"/>
    </row>
    <row r="646" spans="4:4" ht="14.25" customHeight="1">
      <c r="D646" s="40"/>
    </row>
    <row r="647" spans="4:4" ht="14.25" customHeight="1">
      <c r="D647" s="40"/>
    </row>
    <row r="648" spans="4:4" ht="14.25" customHeight="1">
      <c r="D648" s="40"/>
    </row>
    <row r="649" spans="4:4" ht="14.25" customHeight="1">
      <c r="D649" s="40"/>
    </row>
    <row r="650" spans="4:4" ht="14.25" customHeight="1">
      <c r="D650" s="40"/>
    </row>
    <row r="651" spans="4:4" ht="14.25" customHeight="1">
      <c r="D651" s="40"/>
    </row>
    <row r="652" spans="4:4" ht="14.25" customHeight="1">
      <c r="D652" s="40"/>
    </row>
    <row r="653" spans="4:4" ht="14.25" customHeight="1">
      <c r="D653" s="40"/>
    </row>
    <row r="654" spans="4:4" ht="14.25" customHeight="1">
      <c r="D654" s="40"/>
    </row>
    <row r="655" spans="4:4" ht="14.25" customHeight="1">
      <c r="D655" s="40"/>
    </row>
    <row r="656" spans="4:4" ht="14.25" customHeight="1">
      <c r="D656" s="40"/>
    </row>
    <row r="657" spans="4:4" ht="14.25" customHeight="1">
      <c r="D657" s="40"/>
    </row>
    <row r="658" spans="4:4" ht="14.25" customHeight="1">
      <c r="D658" s="40"/>
    </row>
    <row r="659" spans="4:4" ht="14.25" customHeight="1">
      <c r="D659" s="40"/>
    </row>
    <row r="660" spans="4:4" ht="14.25" customHeight="1">
      <c r="D660" s="40"/>
    </row>
    <row r="661" spans="4:4" ht="14.25" customHeight="1">
      <c r="D661" s="40"/>
    </row>
    <row r="662" spans="4:4" ht="14.25" customHeight="1">
      <c r="D662" s="40"/>
    </row>
    <row r="663" spans="4:4" ht="14.25" customHeight="1">
      <c r="D663" s="40"/>
    </row>
    <row r="664" spans="4:4" ht="14.25" customHeight="1">
      <c r="D664" s="40"/>
    </row>
    <row r="665" spans="4:4" ht="14.25" customHeight="1">
      <c r="D665" s="40"/>
    </row>
    <row r="666" spans="4:4" ht="14.25" customHeight="1">
      <c r="D666" s="40"/>
    </row>
    <row r="667" spans="4:4" ht="14.25" customHeight="1">
      <c r="D667" s="40"/>
    </row>
    <row r="668" spans="4:4" ht="14.25" customHeight="1">
      <c r="D668" s="40"/>
    </row>
    <row r="669" spans="4:4" ht="14.25" customHeight="1">
      <c r="D669" s="40"/>
    </row>
    <row r="670" spans="4:4" ht="14.25" customHeight="1">
      <c r="D670" s="40"/>
    </row>
    <row r="671" spans="4:4" ht="14.25" customHeight="1">
      <c r="D671" s="40"/>
    </row>
    <row r="672" spans="4:4" ht="14.25" customHeight="1">
      <c r="D672" s="40"/>
    </row>
    <row r="673" spans="4:4" ht="14.25" customHeight="1">
      <c r="D673" s="40"/>
    </row>
    <row r="674" spans="4:4" ht="14.25" customHeight="1">
      <c r="D674" s="40"/>
    </row>
    <row r="675" spans="4:4" ht="14.25" customHeight="1">
      <c r="D675" s="40"/>
    </row>
    <row r="676" spans="4:4" ht="14.25" customHeight="1">
      <c r="D676" s="40"/>
    </row>
    <row r="677" spans="4:4" ht="14.25" customHeight="1">
      <c r="D677" s="40"/>
    </row>
    <row r="678" spans="4:4" ht="14.25" customHeight="1">
      <c r="D678" s="40"/>
    </row>
    <row r="679" spans="4:4" ht="14.25" customHeight="1">
      <c r="D679" s="40"/>
    </row>
    <row r="680" spans="4:4" ht="14.25" customHeight="1">
      <c r="D680" s="40"/>
    </row>
    <row r="681" spans="4:4" ht="14.25" customHeight="1">
      <c r="D681" s="40"/>
    </row>
    <row r="682" spans="4:4" ht="14.25" customHeight="1">
      <c r="D682" s="40"/>
    </row>
    <row r="683" spans="4:4" ht="14.25" customHeight="1">
      <c r="D683" s="40"/>
    </row>
    <row r="684" spans="4:4" ht="14.25" customHeight="1">
      <c r="D684" s="40"/>
    </row>
    <row r="685" spans="4:4" ht="14.25" customHeight="1">
      <c r="D685" s="40"/>
    </row>
    <row r="686" spans="4:4" ht="14.25" customHeight="1">
      <c r="D686" s="40"/>
    </row>
    <row r="687" spans="4:4" ht="14.25" customHeight="1">
      <c r="D687" s="40"/>
    </row>
    <row r="688" spans="4:4" ht="14.25" customHeight="1">
      <c r="D688" s="40"/>
    </row>
    <row r="689" spans="4:4" ht="14.25" customHeight="1">
      <c r="D689" s="40"/>
    </row>
    <row r="690" spans="4:4" ht="14.25" customHeight="1">
      <c r="D690" s="40"/>
    </row>
    <row r="691" spans="4:4" ht="14.25" customHeight="1">
      <c r="D691" s="40"/>
    </row>
    <row r="692" spans="4:4" ht="14.25" customHeight="1">
      <c r="D692" s="40"/>
    </row>
    <row r="693" spans="4:4" ht="14.25" customHeight="1">
      <c r="D693" s="40"/>
    </row>
    <row r="694" spans="4:4" ht="14.25" customHeight="1">
      <c r="D694" s="40"/>
    </row>
    <row r="695" spans="4:4" ht="14.25" customHeight="1">
      <c r="D695" s="40"/>
    </row>
    <row r="696" spans="4:4" ht="14.25" customHeight="1">
      <c r="D696" s="40"/>
    </row>
    <row r="697" spans="4:4" ht="14.25" customHeight="1">
      <c r="D697" s="40"/>
    </row>
    <row r="698" spans="4:4" ht="14.25" customHeight="1">
      <c r="D698" s="40"/>
    </row>
    <row r="699" spans="4:4" ht="14.25" customHeight="1">
      <c r="D699" s="40"/>
    </row>
    <row r="700" spans="4:4" ht="14.25" customHeight="1">
      <c r="D700" s="40"/>
    </row>
    <row r="701" spans="4:4" ht="14.25" customHeight="1">
      <c r="D701" s="40"/>
    </row>
    <row r="702" spans="4:4" ht="14.25" customHeight="1">
      <c r="D702" s="40"/>
    </row>
    <row r="703" spans="4:4" ht="14.25" customHeight="1">
      <c r="D703" s="40"/>
    </row>
    <row r="704" spans="4:4" ht="14.25" customHeight="1">
      <c r="D704" s="40"/>
    </row>
    <row r="705" spans="4:4" ht="14.25" customHeight="1">
      <c r="D705" s="40"/>
    </row>
    <row r="706" spans="4:4" ht="14.25" customHeight="1">
      <c r="D706" s="40"/>
    </row>
    <row r="707" spans="4:4" ht="14.25" customHeight="1">
      <c r="D707" s="40"/>
    </row>
    <row r="708" spans="4:4" ht="14.25" customHeight="1">
      <c r="D708" s="40"/>
    </row>
    <row r="709" spans="4:4" ht="14.25" customHeight="1">
      <c r="D709" s="40"/>
    </row>
    <row r="710" spans="4:4" ht="14.25" customHeight="1">
      <c r="D710" s="40"/>
    </row>
    <row r="711" spans="4:4" ht="14.25" customHeight="1">
      <c r="D711" s="40"/>
    </row>
    <row r="712" spans="4:4" ht="14.25" customHeight="1">
      <c r="D712" s="40"/>
    </row>
    <row r="713" spans="4:4" ht="14.25" customHeight="1">
      <c r="D713" s="40"/>
    </row>
    <row r="714" spans="4:4" ht="14.25" customHeight="1">
      <c r="D714" s="40"/>
    </row>
    <row r="715" spans="4:4" ht="14.25" customHeight="1">
      <c r="D715" s="40"/>
    </row>
    <row r="716" spans="4:4" ht="14.25" customHeight="1">
      <c r="D716" s="40"/>
    </row>
    <row r="717" spans="4:4" ht="14.25" customHeight="1">
      <c r="D717" s="40"/>
    </row>
    <row r="718" spans="4:4" ht="14.25" customHeight="1">
      <c r="D718" s="40"/>
    </row>
    <row r="719" spans="4:4" ht="14.25" customHeight="1">
      <c r="D719" s="40"/>
    </row>
    <row r="720" spans="4:4" ht="14.25" customHeight="1">
      <c r="D720" s="40"/>
    </row>
    <row r="721" spans="4:4" ht="14.25" customHeight="1">
      <c r="D721" s="40"/>
    </row>
    <row r="722" spans="4:4" ht="14.25" customHeight="1">
      <c r="D722" s="40"/>
    </row>
    <row r="723" spans="4:4" ht="14.25" customHeight="1">
      <c r="D723" s="40"/>
    </row>
    <row r="724" spans="4:4" ht="14.25" customHeight="1">
      <c r="D724" s="40"/>
    </row>
    <row r="725" spans="4:4" ht="14.25" customHeight="1">
      <c r="D725" s="40"/>
    </row>
    <row r="726" spans="4:4" ht="14.25" customHeight="1">
      <c r="D726" s="40"/>
    </row>
    <row r="727" spans="4:4" ht="14.25" customHeight="1">
      <c r="D727" s="40"/>
    </row>
    <row r="728" spans="4:4" ht="14.25" customHeight="1">
      <c r="D728" s="40"/>
    </row>
    <row r="729" spans="4:4" ht="14.25" customHeight="1">
      <c r="D729" s="40"/>
    </row>
    <row r="730" spans="4:4" ht="14.25" customHeight="1">
      <c r="D730" s="40"/>
    </row>
    <row r="731" spans="4:4" ht="14.25" customHeight="1">
      <c r="D731" s="40"/>
    </row>
    <row r="732" spans="4:4" ht="14.25" customHeight="1">
      <c r="D732" s="40"/>
    </row>
    <row r="733" spans="4:4" ht="14.25" customHeight="1">
      <c r="D733" s="40"/>
    </row>
    <row r="734" spans="4:4" ht="14.25" customHeight="1">
      <c r="D734" s="40"/>
    </row>
    <row r="735" spans="4:4" ht="14.25" customHeight="1">
      <c r="D735" s="40"/>
    </row>
    <row r="736" spans="4:4" ht="14.25" customHeight="1">
      <c r="D736" s="40"/>
    </row>
    <row r="737" spans="4:4" ht="14.25" customHeight="1">
      <c r="D737" s="40"/>
    </row>
    <row r="738" spans="4:4" ht="14.25" customHeight="1">
      <c r="D738" s="40"/>
    </row>
    <row r="739" spans="4:4" ht="14.25" customHeight="1">
      <c r="D739" s="40"/>
    </row>
    <row r="740" spans="4:4" ht="14.25" customHeight="1">
      <c r="D740" s="40"/>
    </row>
    <row r="741" spans="4:4" ht="14.25" customHeight="1">
      <c r="D741" s="40"/>
    </row>
    <row r="742" spans="4:4" ht="14.25" customHeight="1">
      <c r="D742" s="40"/>
    </row>
    <row r="743" spans="4:4" ht="14.25" customHeight="1">
      <c r="D743" s="40"/>
    </row>
    <row r="744" spans="4:4" ht="14.25" customHeight="1">
      <c r="D744" s="40"/>
    </row>
    <row r="745" spans="4:4" ht="14.25" customHeight="1">
      <c r="D745" s="40"/>
    </row>
    <row r="746" spans="4:4" ht="14.25" customHeight="1">
      <c r="D746" s="40"/>
    </row>
    <row r="747" spans="4:4" ht="14.25" customHeight="1">
      <c r="D747" s="40"/>
    </row>
    <row r="748" spans="4:4" ht="14.25" customHeight="1">
      <c r="D748" s="40"/>
    </row>
    <row r="749" spans="4:4" ht="14.25" customHeight="1">
      <c r="D749" s="40"/>
    </row>
    <row r="750" spans="4:4" ht="14.25" customHeight="1">
      <c r="D750" s="40"/>
    </row>
    <row r="751" spans="4:4" ht="14.25" customHeight="1">
      <c r="D751" s="40"/>
    </row>
    <row r="752" spans="4:4" ht="14.25" customHeight="1">
      <c r="D752" s="40"/>
    </row>
    <row r="753" spans="4:4" ht="14.25" customHeight="1">
      <c r="D753" s="40"/>
    </row>
    <row r="754" spans="4:4" ht="14.25" customHeight="1">
      <c r="D754" s="40"/>
    </row>
    <row r="755" spans="4:4" ht="14.25" customHeight="1">
      <c r="D755" s="40"/>
    </row>
    <row r="756" spans="4:4" ht="14.25" customHeight="1">
      <c r="D756" s="40"/>
    </row>
    <row r="757" spans="4:4" ht="14.25" customHeight="1">
      <c r="D757" s="40"/>
    </row>
    <row r="758" spans="4:4" ht="14.25" customHeight="1">
      <c r="D758" s="40"/>
    </row>
    <row r="759" spans="4:4" ht="14.25" customHeight="1">
      <c r="D759" s="40"/>
    </row>
    <row r="760" spans="4:4" ht="14.25" customHeight="1">
      <c r="D760" s="40"/>
    </row>
    <row r="761" spans="4:4" ht="14.25" customHeight="1">
      <c r="D761" s="40"/>
    </row>
    <row r="762" spans="4:4" ht="14.25" customHeight="1">
      <c r="D762" s="40"/>
    </row>
    <row r="763" spans="4:4" ht="14.25" customHeight="1">
      <c r="D763" s="40"/>
    </row>
    <row r="764" spans="4:4" ht="14.25" customHeight="1">
      <c r="D764" s="40"/>
    </row>
    <row r="765" spans="4:4" ht="14.25" customHeight="1">
      <c r="D765" s="40"/>
    </row>
    <row r="766" spans="4:4" ht="14.25" customHeight="1">
      <c r="D766" s="40"/>
    </row>
    <row r="767" spans="4:4" ht="14.25" customHeight="1">
      <c r="D767" s="40"/>
    </row>
    <row r="768" spans="4:4" ht="14.25" customHeight="1">
      <c r="D768" s="40"/>
    </row>
    <row r="769" spans="4:4" ht="14.25" customHeight="1">
      <c r="D769" s="40"/>
    </row>
    <row r="770" spans="4:4" ht="14.25" customHeight="1">
      <c r="D770" s="40"/>
    </row>
    <row r="771" spans="4:4" ht="14.25" customHeight="1">
      <c r="D771" s="40"/>
    </row>
    <row r="772" spans="4:4" ht="14.25" customHeight="1">
      <c r="D772" s="40"/>
    </row>
    <row r="773" spans="4:4" ht="14.25" customHeight="1">
      <c r="D773" s="40"/>
    </row>
    <row r="774" spans="4:4" ht="14.25" customHeight="1">
      <c r="D774" s="40"/>
    </row>
    <row r="775" spans="4:4" ht="14.25" customHeight="1">
      <c r="D775" s="40"/>
    </row>
    <row r="776" spans="4:4" ht="14.25" customHeight="1">
      <c r="D776" s="40"/>
    </row>
    <row r="777" spans="4:4" ht="14.25" customHeight="1">
      <c r="D777" s="40"/>
    </row>
    <row r="778" spans="4:4" ht="14.25" customHeight="1">
      <c r="D778" s="40"/>
    </row>
    <row r="779" spans="4:4" ht="14.25" customHeight="1">
      <c r="D779" s="40"/>
    </row>
    <row r="780" spans="4:4" ht="14.25" customHeight="1">
      <c r="D780" s="40"/>
    </row>
    <row r="781" spans="4:4" ht="14.25" customHeight="1">
      <c r="D781" s="40"/>
    </row>
    <row r="782" spans="4:4" ht="14.25" customHeight="1">
      <c r="D782" s="40"/>
    </row>
    <row r="783" spans="4:4" ht="14.25" customHeight="1">
      <c r="D783" s="40"/>
    </row>
    <row r="784" spans="4:4" ht="14.25" customHeight="1">
      <c r="D784" s="40"/>
    </row>
    <row r="785" spans="4:4" ht="14.25" customHeight="1">
      <c r="D785" s="40"/>
    </row>
    <row r="786" spans="4:4" ht="14.25" customHeight="1">
      <c r="D786" s="40"/>
    </row>
    <row r="787" spans="4:4" ht="14.25" customHeight="1">
      <c r="D787" s="40"/>
    </row>
    <row r="788" spans="4:4" ht="14.25" customHeight="1">
      <c r="D788" s="40"/>
    </row>
    <row r="789" spans="4:4" ht="14.25" customHeight="1">
      <c r="D789" s="40"/>
    </row>
    <row r="790" spans="4:4" ht="14.25" customHeight="1">
      <c r="D790" s="40"/>
    </row>
    <row r="791" spans="4:4" ht="14.25" customHeight="1">
      <c r="D791" s="40"/>
    </row>
    <row r="792" spans="4:4" ht="14.25" customHeight="1">
      <c r="D792" s="40"/>
    </row>
    <row r="793" spans="4:4" ht="14.25" customHeight="1">
      <c r="D793" s="40"/>
    </row>
    <row r="794" spans="4:4" ht="14.25" customHeight="1">
      <c r="D794" s="40"/>
    </row>
    <row r="795" spans="4:4" ht="14.25" customHeight="1">
      <c r="D795" s="40"/>
    </row>
    <row r="796" spans="4:4" ht="14.25" customHeight="1">
      <c r="D796" s="40"/>
    </row>
    <row r="797" spans="4:4" ht="14.25" customHeight="1">
      <c r="D797" s="40"/>
    </row>
    <row r="798" spans="4:4" ht="14.25" customHeight="1">
      <c r="D798" s="40"/>
    </row>
    <row r="799" spans="4:4" ht="14.25" customHeight="1">
      <c r="D799" s="40"/>
    </row>
    <row r="800" spans="4:4" ht="14.25" customHeight="1">
      <c r="D800" s="40"/>
    </row>
    <row r="801" spans="4:4" ht="14.25" customHeight="1">
      <c r="D801" s="40"/>
    </row>
    <row r="802" spans="4:4" ht="14.25" customHeight="1">
      <c r="D802" s="40"/>
    </row>
    <row r="803" spans="4:4" ht="14.25" customHeight="1">
      <c r="D803" s="40"/>
    </row>
    <row r="804" spans="4:4" ht="14.25" customHeight="1">
      <c r="D804" s="40"/>
    </row>
    <row r="805" spans="4:4" ht="14.25" customHeight="1">
      <c r="D805" s="40"/>
    </row>
    <row r="806" spans="4:4" ht="14.25" customHeight="1">
      <c r="D806" s="40"/>
    </row>
    <row r="807" spans="4:4" ht="14.25" customHeight="1">
      <c r="D807" s="40"/>
    </row>
    <row r="808" spans="4:4" ht="14.25" customHeight="1">
      <c r="D808" s="40"/>
    </row>
    <row r="809" spans="4:4" ht="14.25" customHeight="1">
      <c r="D809" s="40"/>
    </row>
    <row r="810" spans="4:4" ht="14.25" customHeight="1">
      <c r="D810" s="40"/>
    </row>
    <row r="811" spans="4:4" ht="14.25" customHeight="1">
      <c r="D811" s="40"/>
    </row>
    <row r="812" spans="4:4" ht="14.25" customHeight="1">
      <c r="D812" s="40"/>
    </row>
    <row r="813" spans="4:4" ht="14.25" customHeight="1">
      <c r="D813" s="40"/>
    </row>
    <row r="814" spans="4:4" ht="14.25" customHeight="1">
      <c r="D814" s="40"/>
    </row>
    <row r="815" spans="4:4" ht="14.25" customHeight="1">
      <c r="D815" s="40"/>
    </row>
    <row r="816" spans="4:4" ht="14.25" customHeight="1">
      <c r="D816" s="40"/>
    </row>
    <row r="817" spans="4:4" ht="14.25" customHeight="1">
      <c r="D817" s="40"/>
    </row>
    <row r="818" spans="4:4" ht="14.25" customHeight="1">
      <c r="D818" s="40"/>
    </row>
    <row r="819" spans="4:4" ht="14.25" customHeight="1">
      <c r="D819" s="40"/>
    </row>
    <row r="820" spans="4:4" ht="14.25" customHeight="1">
      <c r="D820" s="40"/>
    </row>
    <row r="821" spans="4:4" ht="14.25" customHeight="1">
      <c r="D821" s="40"/>
    </row>
    <row r="822" spans="4:4" ht="14.25" customHeight="1">
      <c r="D822" s="40"/>
    </row>
    <row r="823" spans="4:4" ht="14.25" customHeight="1">
      <c r="D823" s="40"/>
    </row>
    <row r="824" spans="4:4" ht="14.25" customHeight="1">
      <c r="D824" s="40"/>
    </row>
    <row r="825" spans="4:4" ht="14.25" customHeight="1">
      <c r="D825" s="40"/>
    </row>
    <row r="826" spans="4:4" ht="14.25" customHeight="1">
      <c r="D826" s="40"/>
    </row>
    <row r="827" spans="4:4" ht="14.25" customHeight="1">
      <c r="D827" s="40"/>
    </row>
    <row r="828" spans="4:4" ht="14.25" customHeight="1">
      <c r="D828" s="40"/>
    </row>
    <row r="829" spans="4:4" ht="14.25" customHeight="1">
      <c r="D829" s="40"/>
    </row>
    <row r="830" spans="4:4" ht="14.25" customHeight="1">
      <c r="D830" s="40"/>
    </row>
    <row r="831" spans="4:4" ht="14.25" customHeight="1">
      <c r="D831" s="40"/>
    </row>
    <row r="832" spans="4:4" ht="14.25" customHeight="1">
      <c r="D832" s="40"/>
    </row>
    <row r="833" spans="4:4" ht="14.25" customHeight="1">
      <c r="D833" s="40"/>
    </row>
    <row r="834" spans="4:4" ht="14.25" customHeight="1">
      <c r="D834" s="40"/>
    </row>
    <row r="835" spans="4:4" ht="14.25" customHeight="1">
      <c r="D835" s="40"/>
    </row>
    <row r="836" spans="4:4" ht="14.25" customHeight="1">
      <c r="D836" s="40"/>
    </row>
    <row r="837" spans="4:4" ht="14.25" customHeight="1">
      <c r="D837" s="40"/>
    </row>
    <row r="838" spans="4:4" ht="14.25" customHeight="1">
      <c r="D838" s="40"/>
    </row>
    <row r="839" spans="4:4" ht="14.25" customHeight="1">
      <c r="D839" s="40"/>
    </row>
    <row r="840" spans="4:4" ht="14.25" customHeight="1">
      <c r="D840" s="40"/>
    </row>
    <row r="841" spans="4:4" ht="14.25" customHeight="1">
      <c r="D841" s="40"/>
    </row>
    <row r="842" spans="4:4" ht="14.25" customHeight="1">
      <c r="D842" s="40"/>
    </row>
    <row r="843" spans="4:4" ht="14.25" customHeight="1">
      <c r="D843" s="40"/>
    </row>
    <row r="844" spans="4:4" ht="14.25" customHeight="1">
      <c r="D844" s="40"/>
    </row>
    <row r="845" spans="4:4" ht="14.25" customHeight="1">
      <c r="D845" s="40"/>
    </row>
    <row r="846" spans="4:4" ht="14.25" customHeight="1">
      <c r="D846" s="40"/>
    </row>
    <row r="847" spans="4:4" ht="14.25" customHeight="1">
      <c r="D847" s="40"/>
    </row>
    <row r="848" spans="4:4" ht="14.25" customHeight="1">
      <c r="D848" s="40"/>
    </row>
    <row r="849" spans="4:4" ht="14.25" customHeight="1">
      <c r="D849" s="40"/>
    </row>
    <row r="850" spans="4:4" ht="14.25" customHeight="1">
      <c r="D850" s="40"/>
    </row>
    <row r="851" spans="4:4" ht="14.25" customHeight="1">
      <c r="D851" s="40"/>
    </row>
    <row r="852" spans="4:4" ht="14.25" customHeight="1">
      <c r="D852" s="40"/>
    </row>
    <row r="853" spans="4:4" ht="14.25" customHeight="1">
      <c r="D853" s="40"/>
    </row>
    <row r="854" spans="4:4" ht="14.25" customHeight="1">
      <c r="D854" s="40"/>
    </row>
    <row r="855" spans="4:4" ht="14.25" customHeight="1">
      <c r="D855" s="40"/>
    </row>
    <row r="856" spans="4:4" ht="14.25" customHeight="1">
      <c r="D856" s="40"/>
    </row>
    <row r="857" spans="4:4" ht="14.25" customHeight="1">
      <c r="D857" s="40"/>
    </row>
    <row r="858" spans="4:4" ht="14.25" customHeight="1">
      <c r="D858" s="40"/>
    </row>
    <row r="859" spans="4:4" ht="14.25" customHeight="1">
      <c r="D859" s="40"/>
    </row>
    <row r="860" spans="4:4" ht="14.25" customHeight="1">
      <c r="D860" s="40"/>
    </row>
    <row r="861" spans="4:4" ht="14.25" customHeight="1">
      <c r="D861" s="40"/>
    </row>
    <row r="862" spans="4:4" ht="14.25" customHeight="1">
      <c r="D862" s="40"/>
    </row>
    <row r="863" spans="4:4" ht="14.25" customHeight="1">
      <c r="D863" s="40"/>
    </row>
    <row r="864" spans="4:4" ht="14.25" customHeight="1">
      <c r="D864" s="40"/>
    </row>
    <row r="865" spans="4:4" ht="14.25" customHeight="1">
      <c r="D865" s="40"/>
    </row>
    <row r="866" spans="4:4" ht="14.25" customHeight="1">
      <c r="D866" s="40"/>
    </row>
    <row r="867" spans="4:4" ht="14.25" customHeight="1">
      <c r="D867" s="40"/>
    </row>
    <row r="868" spans="4:4" ht="14.25" customHeight="1">
      <c r="D868" s="40"/>
    </row>
    <row r="869" spans="4:4" ht="14.25" customHeight="1">
      <c r="D869" s="40"/>
    </row>
    <row r="870" spans="4:4" ht="14.25" customHeight="1">
      <c r="D870" s="40"/>
    </row>
    <row r="871" spans="4:4" ht="14.25" customHeight="1">
      <c r="D871" s="40"/>
    </row>
    <row r="872" spans="4:4" ht="14.25" customHeight="1">
      <c r="D872" s="40"/>
    </row>
    <row r="873" spans="4:4" ht="14.25" customHeight="1">
      <c r="D873" s="40"/>
    </row>
    <row r="874" spans="4:4" ht="14.25" customHeight="1">
      <c r="D874" s="40"/>
    </row>
    <row r="875" spans="4:4" ht="14.25" customHeight="1">
      <c r="D875" s="40"/>
    </row>
    <row r="876" spans="4:4" ht="14.25" customHeight="1">
      <c r="D876" s="40"/>
    </row>
    <row r="877" spans="4:4" ht="14.25" customHeight="1">
      <c r="D877" s="40"/>
    </row>
    <row r="878" spans="4:4" ht="14.25" customHeight="1">
      <c r="D878" s="40"/>
    </row>
    <row r="879" spans="4:4" ht="14.25" customHeight="1">
      <c r="D879" s="40"/>
    </row>
    <row r="880" spans="4:4" ht="14.25" customHeight="1">
      <c r="D880" s="40"/>
    </row>
    <row r="881" spans="4:4" ht="14.25" customHeight="1">
      <c r="D881" s="40"/>
    </row>
    <row r="882" spans="4:4" ht="14.25" customHeight="1">
      <c r="D882" s="40"/>
    </row>
    <row r="883" spans="4:4" ht="14.25" customHeight="1">
      <c r="D883" s="40"/>
    </row>
    <row r="884" spans="4:4" ht="14.25" customHeight="1">
      <c r="D884" s="40"/>
    </row>
    <row r="885" spans="4:4" ht="14.25" customHeight="1">
      <c r="D885" s="40"/>
    </row>
    <row r="886" spans="4:4" ht="14.25" customHeight="1">
      <c r="D886" s="40"/>
    </row>
    <row r="887" spans="4:4" ht="14.25" customHeight="1">
      <c r="D887" s="40"/>
    </row>
    <row r="888" spans="4:4" ht="14.25" customHeight="1">
      <c r="D888" s="40"/>
    </row>
    <row r="889" spans="4:4" ht="14.25" customHeight="1">
      <c r="D889" s="40"/>
    </row>
    <row r="890" spans="4:4" ht="14.25" customHeight="1">
      <c r="D890" s="40"/>
    </row>
    <row r="891" spans="4:4" ht="14.25" customHeight="1">
      <c r="D891" s="40"/>
    </row>
    <row r="892" spans="4:4" ht="14.25" customHeight="1">
      <c r="D892" s="40"/>
    </row>
    <row r="893" spans="4:4" ht="14.25" customHeight="1">
      <c r="D893" s="40"/>
    </row>
    <row r="894" spans="4:4" ht="14.25" customHeight="1">
      <c r="D894" s="40"/>
    </row>
    <row r="895" spans="4:4" ht="14.25" customHeight="1">
      <c r="D895" s="40"/>
    </row>
    <row r="896" spans="4:4" ht="14.25" customHeight="1">
      <c r="D896" s="40"/>
    </row>
    <row r="897" spans="4:4" ht="14.25" customHeight="1">
      <c r="D897" s="40"/>
    </row>
    <row r="898" spans="4:4" ht="14.25" customHeight="1">
      <c r="D898" s="40"/>
    </row>
    <row r="899" spans="4:4" ht="14.25" customHeight="1">
      <c r="D899" s="40"/>
    </row>
    <row r="900" spans="4:4" ht="14.25" customHeight="1">
      <c r="D900" s="40"/>
    </row>
    <row r="901" spans="4:4" ht="14.25" customHeight="1">
      <c r="D901" s="40"/>
    </row>
    <row r="902" spans="4:4" ht="14.25" customHeight="1">
      <c r="D902" s="40"/>
    </row>
    <row r="903" spans="4:4" ht="14.25" customHeight="1">
      <c r="D903" s="40"/>
    </row>
    <row r="904" spans="4:4" ht="14.25" customHeight="1">
      <c r="D904" s="40"/>
    </row>
    <row r="905" spans="4:4" ht="14.25" customHeight="1">
      <c r="D905" s="40"/>
    </row>
    <row r="906" spans="4:4" ht="14.25" customHeight="1">
      <c r="D906" s="40"/>
    </row>
    <row r="907" spans="4:4" ht="14.25" customHeight="1">
      <c r="D907" s="40"/>
    </row>
    <row r="908" spans="4:4" ht="14.25" customHeight="1">
      <c r="D908" s="40"/>
    </row>
    <row r="909" spans="4:4" ht="14.25" customHeight="1">
      <c r="D909" s="40"/>
    </row>
    <row r="910" spans="4:4" ht="14.25" customHeight="1">
      <c r="D910" s="40"/>
    </row>
    <row r="911" spans="4:4" ht="14.25" customHeight="1">
      <c r="D911" s="40"/>
    </row>
    <row r="912" spans="4:4" ht="14.25" customHeight="1">
      <c r="D912" s="40"/>
    </row>
    <row r="913" spans="4:4" ht="14.25" customHeight="1">
      <c r="D913" s="40"/>
    </row>
    <row r="914" spans="4:4" ht="14.25" customHeight="1">
      <c r="D914" s="40"/>
    </row>
    <row r="915" spans="4:4" ht="14.25" customHeight="1">
      <c r="D915" s="40"/>
    </row>
    <row r="916" spans="4:4" ht="14.25" customHeight="1">
      <c r="D916" s="40"/>
    </row>
    <row r="917" spans="4:4" ht="14.25" customHeight="1">
      <c r="D917" s="40"/>
    </row>
    <row r="918" spans="4:4" ht="14.25" customHeight="1">
      <c r="D918" s="40"/>
    </row>
    <row r="919" spans="4:4" ht="14.25" customHeight="1">
      <c r="D919" s="40"/>
    </row>
    <row r="920" spans="4:4" ht="14.25" customHeight="1">
      <c r="D920" s="40"/>
    </row>
    <row r="921" spans="4:4" ht="14.25" customHeight="1">
      <c r="D921" s="40"/>
    </row>
    <row r="922" spans="4:4" ht="14.25" customHeight="1">
      <c r="D922" s="40"/>
    </row>
    <row r="923" spans="4:4" ht="14.25" customHeight="1">
      <c r="D923" s="40"/>
    </row>
    <row r="924" spans="4:4" ht="14.25" customHeight="1">
      <c r="D924" s="40"/>
    </row>
    <row r="925" spans="4:4" ht="14.25" customHeight="1">
      <c r="D925" s="40"/>
    </row>
    <row r="926" spans="4:4" ht="14.25" customHeight="1">
      <c r="D926" s="40"/>
    </row>
    <row r="927" spans="4:4" ht="14.25" customHeight="1">
      <c r="D927" s="40"/>
    </row>
    <row r="928" spans="4:4" ht="14.25" customHeight="1">
      <c r="D928" s="40"/>
    </row>
    <row r="929" spans="4:4" ht="14.25" customHeight="1">
      <c r="D929" s="40"/>
    </row>
    <row r="930" spans="4:4" ht="14.25" customHeight="1">
      <c r="D930" s="40"/>
    </row>
    <row r="931" spans="4:4" ht="14.25" customHeight="1">
      <c r="D931" s="40"/>
    </row>
    <row r="932" spans="4:4" ht="14.25" customHeight="1">
      <c r="D932" s="40"/>
    </row>
    <row r="933" spans="4:4" ht="14.25" customHeight="1">
      <c r="D933" s="40"/>
    </row>
    <row r="934" spans="4:4" ht="14.25" customHeight="1">
      <c r="D934" s="40"/>
    </row>
    <row r="935" spans="4:4" ht="14.25" customHeight="1">
      <c r="D935" s="40"/>
    </row>
    <row r="936" spans="4:4" ht="14.25" customHeight="1">
      <c r="D936" s="40"/>
    </row>
    <row r="937" spans="4:4" ht="14.25" customHeight="1">
      <c r="D937" s="40"/>
    </row>
    <row r="938" spans="4:4" ht="14.25" customHeight="1">
      <c r="D938" s="40"/>
    </row>
    <row r="939" spans="4:4" ht="14.25" customHeight="1">
      <c r="D939" s="40"/>
    </row>
    <row r="940" spans="4:4" ht="14.25" customHeight="1">
      <c r="D940" s="40"/>
    </row>
    <row r="941" spans="4:4" ht="14.25" customHeight="1">
      <c r="D941" s="40"/>
    </row>
    <row r="942" spans="4:4" ht="14.25" customHeight="1">
      <c r="D942" s="40"/>
    </row>
    <row r="943" spans="4:4" ht="14.25" customHeight="1">
      <c r="D943" s="40"/>
    </row>
    <row r="944" spans="4:4" ht="14.25" customHeight="1">
      <c r="D944" s="40"/>
    </row>
    <row r="945" spans="4:4" ht="14.25" customHeight="1">
      <c r="D945" s="40"/>
    </row>
    <row r="946" spans="4:4" ht="14.25" customHeight="1">
      <c r="D946" s="40"/>
    </row>
    <row r="947" spans="4:4" ht="14.25" customHeight="1">
      <c r="D947" s="40"/>
    </row>
    <row r="948" spans="4:4" ht="14.25" customHeight="1">
      <c r="D948" s="40"/>
    </row>
    <row r="949" spans="4:4" ht="14.25" customHeight="1">
      <c r="D949" s="40"/>
    </row>
    <row r="950" spans="4:4" ht="14.25" customHeight="1">
      <c r="D950" s="40"/>
    </row>
    <row r="951" spans="4:4" ht="14.25" customHeight="1">
      <c r="D951" s="40"/>
    </row>
    <row r="952" spans="4:4" ht="14.25" customHeight="1">
      <c r="D952" s="40"/>
    </row>
    <row r="953" spans="4:4" ht="14.25" customHeight="1">
      <c r="D953" s="40"/>
    </row>
    <row r="954" spans="4:4" ht="14.25" customHeight="1">
      <c r="D954" s="40"/>
    </row>
    <row r="955" spans="4:4" ht="14.25" customHeight="1">
      <c r="D955" s="40"/>
    </row>
    <row r="956" spans="4:4" ht="14.25" customHeight="1">
      <c r="D956" s="40"/>
    </row>
    <row r="957" spans="4:4" ht="14.25" customHeight="1">
      <c r="D957" s="40"/>
    </row>
    <row r="958" spans="4:4" ht="14.25" customHeight="1">
      <c r="D958" s="40"/>
    </row>
    <row r="959" spans="4:4" ht="14.25" customHeight="1">
      <c r="D959" s="40"/>
    </row>
    <row r="960" spans="4:4" ht="14.25" customHeight="1">
      <c r="D960" s="40"/>
    </row>
    <row r="961" spans="4:4" ht="14.25" customHeight="1">
      <c r="D961" s="40"/>
    </row>
    <row r="962" spans="4:4" ht="14.25" customHeight="1">
      <c r="D962" s="40"/>
    </row>
    <row r="963" spans="4:4" ht="14.25" customHeight="1">
      <c r="D963" s="40"/>
    </row>
    <row r="964" spans="4:4" ht="14.25" customHeight="1">
      <c r="D964" s="40"/>
    </row>
    <row r="965" spans="4:4" ht="14.25" customHeight="1">
      <c r="D965" s="40"/>
    </row>
    <row r="966" spans="4:4" ht="14.25" customHeight="1">
      <c r="D966" s="40"/>
    </row>
    <row r="967" spans="4:4" ht="14.25" customHeight="1">
      <c r="D967" s="40"/>
    </row>
    <row r="968" spans="4:4" ht="14.25" customHeight="1">
      <c r="D968" s="40"/>
    </row>
    <row r="969" spans="4:4" ht="14.25" customHeight="1">
      <c r="D969" s="40"/>
    </row>
    <row r="970" spans="4:4" ht="14.25" customHeight="1">
      <c r="D970" s="40"/>
    </row>
    <row r="971" spans="4:4" ht="14.25" customHeight="1">
      <c r="D971" s="40"/>
    </row>
    <row r="972" spans="4:4" ht="14.25" customHeight="1">
      <c r="D972" s="40"/>
    </row>
    <row r="973" spans="4:4" ht="14.25" customHeight="1">
      <c r="D973" s="40"/>
    </row>
    <row r="974" spans="4:4" ht="14.25" customHeight="1">
      <c r="D974" s="40"/>
    </row>
    <row r="975" spans="4:4" ht="14.25" customHeight="1">
      <c r="D975" s="40"/>
    </row>
    <row r="976" spans="4:4" ht="14.25" customHeight="1">
      <c r="D976" s="40"/>
    </row>
    <row r="977" spans="4:4" ht="14.25" customHeight="1">
      <c r="D977" s="40"/>
    </row>
    <row r="978" spans="4:4" ht="14.25" customHeight="1">
      <c r="D978" s="40"/>
    </row>
    <row r="979" spans="4:4" ht="14.25" customHeight="1">
      <c r="D979" s="40"/>
    </row>
    <row r="980" spans="4:4" ht="14.25" customHeight="1">
      <c r="D980" s="40"/>
    </row>
    <row r="981" spans="4:4" ht="14.25" customHeight="1">
      <c r="D981" s="40"/>
    </row>
    <row r="982" spans="4:4" ht="14.25" customHeight="1">
      <c r="D982" s="40"/>
    </row>
    <row r="983" spans="4:4" ht="14.25" customHeight="1">
      <c r="D983" s="40"/>
    </row>
    <row r="984" spans="4:4" ht="14.25" customHeight="1">
      <c r="D984" s="40"/>
    </row>
    <row r="985" spans="4:4" ht="14.25" customHeight="1">
      <c r="D985" s="40"/>
    </row>
    <row r="986" spans="4:4" ht="14.25" customHeight="1">
      <c r="D986" s="40"/>
    </row>
    <row r="987" spans="4:4" ht="14.25" customHeight="1">
      <c r="D987" s="40"/>
    </row>
    <row r="988" spans="4:4" ht="14.25" customHeight="1">
      <c r="D988" s="40"/>
    </row>
    <row r="989" spans="4:4" ht="14.25" customHeight="1">
      <c r="D989" s="40"/>
    </row>
    <row r="990" spans="4:4" ht="14.25" customHeight="1">
      <c r="D990" s="40"/>
    </row>
    <row r="991" spans="4:4" ht="14.25" customHeight="1">
      <c r="D991" s="40"/>
    </row>
    <row r="992" spans="4:4" ht="14.25" customHeight="1">
      <c r="D992" s="40"/>
    </row>
    <row r="993" spans="4:4" ht="14.25" customHeight="1">
      <c r="D993" s="40"/>
    </row>
    <row r="994" spans="4:4" ht="14.25" customHeight="1">
      <c r="D994" s="40"/>
    </row>
    <row r="995" spans="4:4" ht="14.25" customHeight="1">
      <c r="D995" s="40"/>
    </row>
    <row r="996" spans="4:4" ht="14.25" customHeight="1">
      <c r="D996" s="40"/>
    </row>
    <row r="997" spans="4:4" ht="14.25" customHeight="1">
      <c r="D997" s="40"/>
    </row>
    <row r="998" spans="4:4" ht="14.25" customHeight="1">
      <c r="D998" s="40"/>
    </row>
    <row r="999" spans="4:4" ht="14.25" customHeight="1">
      <c r="D999" s="40"/>
    </row>
    <row r="1000" spans="4:4" ht="14.25" customHeight="1">
      <c r="D1000" s="40"/>
    </row>
  </sheetData>
  <mergeCells count="10">
    <mergeCell ref="B46:E46"/>
    <mergeCell ref="B47:E54"/>
    <mergeCell ref="B57:E57"/>
    <mergeCell ref="B19:B20"/>
    <mergeCell ref="B33:E40"/>
    <mergeCell ref="B41:E41"/>
    <mergeCell ref="B42:E42"/>
    <mergeCell ref="B43:E43"/>
    <mergeCell ref="B44:E44"/>
    <mergeCell ref="B45:E45"/>
  </mergeCells>
  <pageMargins left="0.59027777777777801" right="0.59027777777777801" top="0.78749999999999998" bottom="0.78749999999999998" header="0" footer="0"/>
  <pageSetup scale="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1:H1000"/>
  <sheetViews>
    <sheetView showGridLines="0" workbookViewId="0"/>
  </sheetViews>
  <sheetFormatPr defaultColWidth="14.41796875" defaultRowHeight="15" customHeight="1"/>
  <cols>
    <col min="1" max="1" width="8.578125" customWidth="1"/>
    <col min="2" max="2" width="46" customWidth="1"/>
    <col min="3" max="4" width="14" customWidth="1"/>
    <col min="5" max="8" width="8.578125" customWidth="1"/>
    <col min="9" max="26" width="8.68359375" customWidth="1"/>
  </cols>
  <sheetData>
    <row r="1" spans="1:8" ht="14.25" customHeight="1">
      <c r="A1" s="3" t="s">
        <v>156</v>
      </c>
    </row>
    <row r="2" spans="1:8" ht="14.25" customHeight="1"/>
    <row r="3" spans="1:8" ht="64.5" customHeight="1">
      <c r="A3" s="48" t="s">
        <v>79</v>
      </c>
      <c r="B3" s="49" t="s">
        <v>157</v>
      </c>
      <c r="C3" s="43" t="s">
        <v>158</v>
      </c>
      <c r="D3" s="43" t="s">
        <v>159</v>
      </c>
      <c r="E3" s="3"/>
      <c r="F3" s="3"/>
      <c r="G3" s="3"/>
      <c r="H3" s="3"/>
    </row>
    <row r="4" spans="1:8" ht="14.25" customHeight="1">
      <c r="A4" s="31" t="s">
        <v>81</v>
      </c>
      <c r="B4" s="32" t="s">
        <v>82</v>
      </c>
      <c r="C4" s="31" t="s">
        <v>160</v>
      </c>
      <c r="D4" s="31" t="s">
        <v>161</v>
      </c>
    </row>
    <row r="5" spans="1:8" ht="14.25" customHeight="1">
      <c r="A5" s="31" t="s">
        <v>83</v>
      </c>
      <c r="B5" s="32" t="s">
        <v>84</v>
      </c>
      <c r="C5" s="31" t="s">
        <v>160</v>
      </c>
      <c r="D5" s="31" t="s">
        <v>161</v>
      </c>
    </row>
    <row r="6" spans="1:8" ht="14.25" customHeight="1">
      <c r="A6" s="31" t="s">
        <v>85</v>
      </c>
      <c r="B6" s="32" t="s">
        <v>86</v>
      </c>
      <c r="C6" s="31" t="s">
        <v>162</v>
      </c>
      <c r="D6" s="31" t="s">
        <v>163</v>
      </c>
    </row>
    <row r="7" spans="1:8" ht="14.25" customHeight="1">
      <c r="A7" s="48" t="s">
        <v>87</v>
      </c>
      <c r="B7" s="49" t="s">
        <v>88</v>
      </c>
      <c r="C7" s="48" t="s">
        <v>164</v>
      </c>
      <c r="D7" s="48" t="s">
        <v>165</v>
      </c>
    </row>
    <row r="8" spans="1:8" ht="14.25" customHeight="1"/>
    <row r="9" spans="1:8" ht="14.25" customHeight="1"/>
    <row r="10" spans="1:8" ht="14.25" customHeight="1"/>
    <row r="11" spans="1:8" ht="13.5" customHeight="1"/>
    <row r="12" spans="1:8" ht="14.25" hidden="1" customHeight="1"/>
    <row r="13" spans="1:8" ht="14.25" customHeight="1"/>
    <row r="14" spans="1:8" ht="14.25" customHeight="1"/>
    <row r="15" spans="1:8" ht="14.25" customHeight="1"/>
    <row r="16" spans="1:8" ht="14.25" customHeight="1"/>
    <row r="17" ht="14.25" customHeight="1"/>
    <row r="18" ht="20.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8749999999999998" right="0.59027777777777801" top="0.78749999999999998" bottom="0.78749999999999998" header="0" footer="0"/>
  <pageSetup scale="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AE1000"/>
  <sheetViews>
    <sheetView workbookViewId="0"/>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9.83984375" customWidth="1"/>
    <col min="8" max="8" width="10.578125" customWidth="1"/>
    <col min="9" max="9" width="9.26171875" customWidth="1"/>
    <col min="10" max="31" width="8.578125" customWidth="1"/>
  </cols>
  <sheetData>
    <row r="1" spans="1:31" ht="14.25" customHeight="1">
      <c r="A1" s="50" t="str">
        <f>'Date initiale'!C3</f>
        <v>Universitatea de Arhitectură și Urbanism "Ion Mincu" București</v>
      </c>
      <c r="B1" s="50"/>
      <c r="C1" s="50"/>
      <c r="D1" s="51"/>
      <c r="E1" s="51"/>
      <c r="F1" s="52"/>
      <c r="G1" s="52"/>
      <c r="H1" s="52"/>
      <c r="I1" s="52"/>
    </row>
    <row r="2" spans="1:31" ht="14.25" customHeight="1">
      <c r="A2" s="50" t="str">
        <f>'Date initiale'!B4&amp;" "&amp;'Date initiale'!C4</f>
        <v>Facultatea ARHITECTURA</v>
      </c>
      <c r="B2" s="50"/>
      <c r="C2" s="50"/>
      <c r="D2" s="51"/>
      <c r="E2" s="51"/>
      <c r="F2" s="52"/>
      <c r="G2" s="52"/>
      <c r="H2" s="52"/>
      <c r="I2" s="52"/>
    </row>
    <row r="3" spans="1:31" ht="14.25" customHeight="1">
      <c r="A3" s="50" t="str">
        <f>'Date initiale'!B5&amp;" "&amp;'Date initiale'!C5</f>
        <v>Departamentul Bazele Proiectarii</v>
      </c>
      <c r="B3" s="50"/>
      <c r="C3" s="50"/>
      <c r="D3" s="51"/>
      <c r="E3" s="51"/>
      <c r="F3" s="51"/>
      <c r="G3" s="51"/>
      <c r="H3" s="51"/>
      <c r="I3" s="51"/>
    </row>
    <row r="4" spans="1:31" ht="14.25" customHeight="1">
      <c r="A4" s="333" t="str">
        <f>'Date initiale'!C6&amp;", "&amp;'Date initiale'!C7</f>
        <v>Dulamea Melania, profesor</v>
      </c>
      <c r="B4" s="323"/>
      <c r="C4" s="323"/>
      <c r="D4" s="51"/>
      <c r="E4" s="51"/>
      <c r="F4" s="52"/>
      <c r="G4" s="52"/>
      <c r="H4" s="52"/>
      <c r="I4" s="52"/>
    </row>
    <row r="5" spans="1:31" ht="14.25" customHeight="1">
      <c r="A5" s="53"/>
      <c r="B5" s="53"/>
      <c r="C5" s="53"/>
      <c r="D5" s="51"/>
      <c r="E5" s="51"/>
      <c r="F5" s="52"/>
      <c r="G5" s="52"/>
      <c r="H5" s="52"/>
      <c r="I5" s="52"/>
    </row>
    <row r="6" spans="1:31" ht="14.25" customHeight="1">
      <c r="A6" s="324" t="s">
        <v>166</v>
      </c>
      <c r="B6" s="323"/>
      <c r="C6" s="323"/>
      <c r="D6" s="323"/>
      <c r="E6" s="323"/>
      <c r="F6" s="323"/>
      <c r="G6" s="323"/>
      <c r="H6" s="323"/>
      <c r="I6" s="323"/>
    </row>
    <row r="7" spans="1:31" ht="14.25" customHeight="1">
      <c r="A7" s="324" t="str">
        <f>'Descriere indicatori'!B4&amp;". "&amp;'Descriere indicatori'!C4</f>
        <v>I1. Cărţi de autor/capitole publicate la edituri cu prestigiu internaţional*</v>
      </c>
      <c r="B7" s="323"/>
      <c r="C7" s="323"/>
      <c r="D7" s="323"/>
      <c r="E7" s="323"/>
      <c r="F7" s="323"/>
      <c r="G7" s="323"/>
      <c r="H7" s="323"/>
      <c r="I7" s="323"/>
    </row>
    <row r="8" spans="1:31" ht="14.25" customHeight="1">
      <c r="A8" s="12"/>
      <c r="B8" s="12"/>
      <c r="C8" s="12"/>
      <c r="D8" s="12"/>
      <c r="E8" s="12"/>
      <c r="F8" s="12"/>
      <c r="G8" s="12"/>
      <c r="H8" s="12"/>
      <c r="I8" s="12"/>
    </row>
    <row r="9" spans="1:31" ht="14.25" customHeight="1">
      <c r="A9" s="54" t="s">
        <v>167</v>
      </c>
      <c r="B9" s="55" t="s">
        <v>168</v>
      </c>
      <c r="C9" s="55" t="s">
        <v>169</v>
      </c>
      <c r="D9" s="55" t="s">
        <v>170</v>
      </c>
      <c r="E9" s="55" t="s">
        <v>171</v>
      </c>
      <c r="F9" s="56" t="s">
        <v>172</v>
      </c>
      <c r="G9" s="55" t="s">
        <v>173</v>
      </c>
      <c r="H9" s="55" t="s">
        <v>174</v>
      </c>
      <c r="I9" s="57" t="s">
        <v>175</v>
      </c>
      <c r="J9" s="58"/>
      <c r="K9" s="59" t="s">
        <v>176</v>
      </c>
      <c r="L9" s="2"/>
      <c r="M9" s="2"/>
      <c r="N9" s="2"/>
      <c r="O9" s="2"/>
      <c r="P9" s="2"/>
      <c r="Q9" s="2"/>
      <c r="R9" s="2"/>
      <c r="S9" s="2"/>
      <c r="T9" s="2"/>
      <c r="U9" s="2"/>
      <c r="V9" s="2"/>
      <c r="W9" s="2"/>
      <c r="X9" s="2"/>
      <c r="Y9" s="2"/>
      <c r="Z9" s="2"/>
      <c r="AA9" s="2"/>
      <c r="AB9" s="2"/>
      <c r="AC9" s="2"/>
      <c r="AD9" s="2"/>
      <c r="AE9" s="2"/>
    </row>
    <row r="10" spans="1:31" ht="14.25" customHeight="1">
      <c r="A10" s="60">
        <v>1</v>
      </c>
      <c r="B10" s="61"/>
      <c r="C10" s="61"/>
      <c r="D10" s="61"/>
      <c r="E10" s="62"/>
      <c r="F10" s="63"/>
      <c r="G10" s="63"/>
      <c r="H10" s="63"/>
      <c r="I10" s="64"/>
      <c r="J10" s="65"/>
      <c r="K10" s="66" t="s">
        <v>177</v>
      </c>
      <c r="L10" s="1" t="s">
        <v>178</v>
      </c>
      <c r="M10" s="2"/>
      <c r="N10" s="2"/>
      <c r="O10" s="2"/>
      <c r="P10" s="2"/>
      <c r="Q10" s="2"/>
      <c r="R10" s="2"/>
      <c r="S10" s="2"/>
      <c r="T10" s="2"/>
      <c r="U10" s="2"/>
      <c r="V10" s="2"/>
      <c r="W10" s="2"/>
      <c r="X10" s="2"/>
      <c r="Y10" s="2"/>
      <c r="Z10" s="2"/>
      <c r="AA10" s="2"/>
      <c r="AB10" s="2"/>
      <c r="AC10" s="2"/>
      <c r="AD10" s="2"/>
      <c r="AE10" s="2"/>
    </row>
    <row r="11" spans="1:31" ht="14.25" customHeight="1">
      <c r="A11" s="67">
        <f>'I1'!A10+1</f>
        <v>2</v>
      </c>
      <c r="B11" s="68"/>
      <c r="C11" s="69"/>
      <c r="D11" s="68"/>
      <c r="E11" s="70"/>
      <c r="F11" s="71"/>
      <c r="G11" s="72"/>
      <c r="H11" s="72"/>
      <c r="I11" s="73"/>
      <c r="J11" s="65"/>
      <c r="K11" s="40"/>
      <c r="L11" s="2"/>
      <c r="M11" s="2"/>
      <c r="N11" s="2"/>
      <c r="O11" s="2"/>
      <c r="P11" s="2"/>
      <c r="Q11" s="2"/>
      <c r="R11" s="2"/>
      <c r="S11" s="2"/>
      <c r="T11" s="2"/>
      <c r="U11" s="2"/>
      <c r="V11" s="2"/>
      <c r="W11" s="2"/>
      <c r="X11" s="2"/>
      <c r="Y11" s="2"/>
      <c r="Z11" s="2"/>
      <c r="AA11" s="2"/>
      <c r="AB11" s="2"/>
      <c r="AC11" s="2"/>
      <c r="AD11" s="2"/>
      <c r="AE11" s="2"/>
    </row>
    <row r="12" spans="1:31" ht="14.25" customHeight="1">
      <c r="A12" s="67">
        <f>'I1'!A11+1</f>
        <v>3</v>
      </c>
      <c r="B12" s="69"/>
      <c r="C12" s="69"/>
      <c r="D12" s="69"/>
      <c r="E12" s="70"/>
      <c r="F12" s="71"/>
      <c r="G12" s="72"/>
      <c r="H12" s="72"/>
      <c r="I12" s="73"/>
      <c r="J12" s="65"/>
      <c r="K12" s="2"/>
      <c r="L12" s="2"/>
      <c r="M12" s="2"/>
      <c r="N12" s="2"/>
      <c r="O12" s="2"/>
      <c r="P12" s="2"/>
      <c r="Q12" s="2"/>
      <c r="R12" s="2"/>
      <c r="S12" s="2"/>
      <c r="T12" s="2"/>
      <c r="U12" s="2"/>
      <c r="V12" s="2"/>
      <c r="W12" s="2"/>
      <c r="X12" s="2"/>
      <c r="Y12" s="2"/>
      <c r="Z12" s="2"/>
      <c r="AA12" s="2"/>
      <c r="AB12" s="2"/>
      <c r="AC12" s="2"/>
      <c r="AD12" s="2"/>
      <c r="AE12" s="2"/>
    </row>
    <row r="13" spans="1:31" ht="14.25" customHeight="1">
      <c r="A13" s="67">
        <f>'I1'!A12+1</f>
        <v>4</v>
      </c>
      <c r="B13" s="68"/>
      <c r="C13" s="69"/>
      <c r="D13" s="68"/>
      <c r="E13" s="70"/>
      <c r="F13" s="71"/>
      <c r="G13" s="72"/>
      <c r="H13" s="72"/>
      <c r="I13" s="73"/>
      <c r="J13" s="65"/>
      <c r="K13" s="2"/>
      <c r="L13" s="2"/>
      <c r="M13" s="2"/>
      <c r="N13" s="2"/>
      <c r="O13" s="2"/>
      <c r="P13" s="2"/>
      <c r="Q13" s="2"/>
      <c r="R13" s="2"/>
      <c r="S13" s="2"/>
      <c r="T13" s="2"/>
      <c r="U13" s="2"/>
      <c r="V13" s="2"/>
      <c r="W13" s="2"/>
      <c r="X13" s="2"/>
      <c r="Y13" s="2"/>
      <c r="Z13" s="2"/>
      <c r="AA13" s="2"/>
      <c r="AB13" s="2"/>
      <c r="AC13" s="2"/>
      <c r="AD13" s="2"/>
      <c r="AE13" s="2"/>
    </row>
    <row r="14" spans="1:31" ht="14.25" customHeight="1">
      <c r="A14" s="67">
        <f>'I1'!A13+1</f>
        <v>5</v>
      </c>
      <c r="B14" s="69"/>
      <c r="C14" s="69"/>
      <c r="D14" s="69"/>
      <c r="E14" s="70"/>
      <c r="F14" s="71"/>
      <c r="G14" s="72"/>
      <c r="H14" s="72"/>
      <c r="I14" s="73"/>
      <c r="J14" s="65"/>
      <c r="K14" s="2"/>
      <c r="L14" s="2"/>
      <c r="M14" s="2"/>
      <c r="N14" s="2"/>
      <c r="O14" s="2"/>
      <c r="P14" s="2"/>
      <c r="Q14" s="2"/>
      <c r="R14" s="2"/>
      <c r="S14" s="2"/>
      <c r="T14" s="2"/>
      <c r="U14" s="2"/>
      <c r="V14" s="2"/>
      <c r="W14" s="2"/>
      <c r="X14" s="2"/>
      <c r="Y14" s="2"/>
      <c r="Z14" s="2"/>
      <c r="AA14" s="2"/>
      <c r="AB14" s="2"/>
      <c r="AC14" s="2"/>
      <c r="AD14" s="2"/>
      <c r="AE14" s="2"/>
    </row>
    <row r="15" spans="1:31" ht="14.25" customHeight="1">
      <c r="A15" s="67">
        <f>'I1'!A14+1</f>
        <v>6</v>
      </c>
      <c r="B15" s="69"/>
      <c r="C15" s="69"/>
      <c r="D15" s="69"/>
      <c r="E15" s="70"/>
      <c r="F15" s="71"/>
      <c r="G15" s="72"/>
      <c r="H15" s="72"/>
      <c r="I15" s="73"/>
      <c r="J15" s="65"/>
      <c r="K15" s="2"/>
      <c r="L15" s="2"/>
      <c r="M15" s="2"/>
      <c r="N15" s="2"/>
      <c r="O15" s="2"/>
      <c r="P15" s="2"/>
      <c r="Q15" s="2"/>
      <c r="R15" s="2"/>
      <c r="S15" s="2"/>
      <c r="T15" s="2"/>
      <c r="U15" s="2"/>
      <c r="V15" s="2"/>
      <c r="W15" s="2"/>
      <c r="X15" s="2"/>
      <c r="Y15" s="2"/>
      <c r="Z15" s="2"/>
      <c r="AA15" s="2"/>
      <c r="AB15" s="2"/>
      <c r="AC15" s="2"/>
      <c r="AD15" s="2"/>
      <c r="AE15" s="2"/>
    </row>
    <row r="16" spans="1:31" ht="14.25" customHeight="1">
      <c r="A16" s="67">
        <f>'I1'!A15+1</f>
        <v>7</v>
      </c>
      <c r="B16" s="68"/>
      <c r="C16" s="69"/>
      <c r="D16" s="68"/>
      <c r="E16" s="70"/>
      <c r="F16" s="71"/>
      <c r="G16" s="72"/>
      <c r="H16" s="72"/>
      <c r="I16" s="73"/>
      <c r="J16" s="65"/>
      <c r="K16" s="2"/>
      <c r="L16" s="2"/>
      <c r="M16" s="2"/>
      <c r="N16" s="2"/>
      <c r="O16" s="2"/>
      <c r="P16" s="2"/>
      <c r="Q16" s="2"/>
      <c r="R16" s="2"/>
      <c r="S16" s="2"/>
      <c r="T16" s="2"/>
      <c r="U16" s="2"/>
      <c r="V16" s="2"/>
      <c r="W16" s="2"/>
      <c r="X16" s="2"/>
      <c r="Y16" s="2"/>
      <c r="Z16" s="2"/>
      <c r="AA16" s="2"/>
      <c r="AB16" s="2"/>
      <c r="AC16" s="2"/>
      <c r="AD16" s="2"/>
      <c r="AE16" s="2"/>
    </row>
    <row r="17" spans="1:31" ht="14.25" customHeight="1">
      <c r="A17" s="67">
        <f>'I1'!A16+1</f>
        <v>8</v>
      </c>
      <c r="B17" s="69"/>
      <c r="C17" s="69"/>
      <c r="D17" s="69"/>
      <c r="E17" s="70"/>
      <c r="F17" s="71"/>
      <c r="G17" s="72"/>
      <c r="H17" s="72"/>
      <c r="I17" s="73"/>
      <c r="J17" s="65"/>
      <c r="K17" s="2"/>
      <c r="L17" s="2"/>
      <c r="M17" s="2"/>
      <c r="N17" s="2"/>
      <c r="O17" s="2"/>
      <c r="P17" s="2"/>
      <c r="Q17" s="2"/>
      <c r="R17" s="2"/>
      <c r="S17" s="2"/>
      <c r="T17" s="2"/>
      <c r="U17" s="2"/>
      <c r="V17" s="2"/>
      <c r="W17" s="2"/>
      <c r="X17" s="2"/>
      <c r="Y17" s="2"/>
      <c r="Z17" s="2"/>
      <c r="AA17" s="2"/>
      <c r="AB17" s="2"/>
      <c r="AC17" s="2"/>
      <c r="AD17" s="2"/>
      <c r="AE17" s="2"/>
    </row>
    <row r="18" spans="1:31" ht="14.25" customHeight="1">
      <c r="A18" s="67">
        <f>'I1'!A17+1</f>
        <v>9</v>
      </c>
      <c r="B18" s="68"/>
      <c r="C18" s="69"/>
      <c r="D18" s="68"/>
      <c r="E18" s="70"/>
      <c r="F18" s="71"/>
      <c r="G18" s="72"/>
      <c r="H18" s="72"/>
      <c r="I18" s="73"/>
      <c r="J18" s="65"/>
      <c r="K18" s="2"/>
      <c r="L18" s="2"/>
      <c r="M18" s="2"/>
      <c r="N18" s="2"/>
      <c r="O18" s="2"/>
      <c r="P18" s="2"/>
      <c r="Q18" s="2"/>
      <c r="R18" s="2"/>
      <c r="S18" s="2"/>
      <c r="T18" s="2"/>
      <c r="U18" s="2"/>
      <c r="V18" s="2"/>
      <c r="W18" s="2"/>
      <c r="X18" s="2"/>
      <c r="Y18" s="2"/>
      <c r="Z18" s="2"/>
      <c r="AA18" s="2"/>
      <c r="AB18" s="2"/>
      <c r="AC18" s="2"/>
      <c r="AD18" s="2"/>
      <c r="AE18" s="2"/>
    </row>
    <row r="19" spans="1:31" ht="14.25" customHeight="1">
      <c r="A19" s="74">
        <f>'I1'!A18+1</f>
        <v>10</v>
      </c>
      <c r="B19" s="75"/>
      <c r="C19" s="75"/>
      <c r="D19" s="75"/>
      <c r="E19" s="76"/>
      <c r="F19" s="77"/>
      <c r="G19" s="78"/>
      <c r="H19" s="78"/>
      <c r="I19" s="79"/>
      <c r="J19" s="65"/>
      <c r="K19" s="2"/>
      <c r="L19" s="2"/>
      <c r="M19" s="2"/>
      <c r="N19" s="2"/>
      <c r="O19" s="2"/>
      <c r="P19" s="2"/>
      <c r="Q19" s="2"/>
      <c r="R19" s="2"/>
      <c r="S19" s="2"/>
      <c r="T19" s="2"/>
      <c r="U19" s="2"/>
      <c r="V19" s="2"/>
      <c r="W19" s="2"/>
      <c r="X19" s="2"/>
      <c r="Y19" s="2"/>
      <c r="Z19" s="2"/>
      <c r="AA19" s="2"/>
      <c r="AB19" s="2"/>
      <c r="AC19" s="2"/>
      <c r="AD19" s="2"/>
      <c r="AE19" s="2"/>
    </row>
    <row r="20" spans="1:31" ht="14.25" customHeight="1">
      <c r="A20" s="80"/>
      <c r="B20" s="81"/>
      <c r="C20" s="81"/>
      <c r="D20" s="81"/>
      <c r="E20" s="81"/>
      <c r="F20" s="81"/>
      <c r="G20" s="81"/>
      <c r="H20" s="82" t="str">
        <f>"Total "&amp;LEFT('I1'!A7,2)</f>
        <v>Total I1</v>
      </c>
      <c r="I20" s="83">
        <f>SUM('I1'!I10:I19)</f>
        <v>0</v>
      </c>
    </row>
    <row r="21" spans="1:31" ht="14.25" customHeight="1"/>
    <row r="22" spans="1:31"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31" ht="14.25" customHeight="1"/>
    <row r="24" spans="1:31" ht="14.25" customHeight="1"/>
    <row r="25" spans="1:31" ht="14.25" customHeight="1"/>
    <row r="26" spans="1:31" ht="14.25" customHeight="1"/>
    <row r="27" spans="1:31" ht="14.25" customHeight="1"/>
    <row r="28" spans="1:31" ht="14.25" customHeight="1"/>
    <row r="29" spans="1:31" ht="14.25" customHeight="1"/>
    <row r="30" spans="1:31" ht="14.25" customHeight="1"/>
    <row r="31" spans="1:31" ht="14.25" customHeight="1"/>
    <row r="32" spans="1:31"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A4:C4"/>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AE1000"/>
  <sheetViews>
    <sheetView workbookViewId="0">
      <selection activeCell="L22" sqref="L22"/>
    </sheetView>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4.68359375" bestFit="1" customWidth="1"/>
    <col min="7" max="7" width="10.9453125" customWidth="1"/>
    <col min="8" max="8" width="10.41796875" customWidth="1"/>
    <col min="9" max="9" width="9.578125" customWidth="1"/>
    <col min="10" max="31" width="8.578125" customWidth="1"/>
  </cols>
  <sheetData>
    <row r="1" spans="1:31" ht="14.25" customHeight="1">
      <c r="A1" s="50" t="str">
        <f>'Date initiale'!C3</f>
        <v>Universitatea de Arhitectură și Urbanism "Ion Mincu" București</v>
      </c>
      <c r="B1" s="50"/>
      <c r="C1" s="50"/>
      <c r="D1" s="51"/>
      <c r="E1" s="51"/>
      <c r="F1" s="52"/>
      <c r="G1" s="52"/>
      <c r="H1" s="52"/>
      <c r="I1" s="52"/>
    </row>
    <row r="2" spans="1:31" ht="14.25" customHeight="1">
      <c r="A2" s="50" t="str">
        <f>'Date initiale'!B4&amp;" "&amp;'Date initiale'!C4</f>
        <v>Facultatea ARHITECTURA</v>
      </c>
      <c r="B2" s="50"/>
      <c r="C2" s="50"/>
      <c r="D2" s="51"/>
      <c r="E2" s="51"/>
      <c r="F2" s="52"/>
      <c r="G2" s="52"/>
      <c r="H2" s="52"/>
      <c r="I2" s="52"/>
    </row>
    <row r="3" spans="1:31" ht="14.25" customHeight="1">
      <c r="A3" s="50" t="str">
        <f>'Date initiale'!B5&amp;" "&amp;'Date initiale'!C5</f>
        <v>Departamentul Bazele Proiectarii</v>
      </c>
      <c r="B3" s="50"/>
      <c r="C3" s="50"/>
      <c r="D3" s="51"/>
      <c r="E3" s="51"/>
      <c r="F3" s="51"/>
      <c r="G3" s="51"/>
      <c r="H3" s="51"/>
      <c r="I3" s="51"/>
    </row>
    <row r="4" spans="1:31" ht="14.25" customHeight="1">
      <c r="A4" s="333" t="str">
        <f>'Date initiale'!C6&amp;", "&amp;'Date initiale'!C7</f>
        <v>Dulamea Melania, profesor</v>
      </c>
      <c r="B4" s="323"/>
      <c r="C4" s="323"/>
      <c r="D4" s="51"/>
      <c r="E4" s="51"/>
      <c r="F4" s="52"/>
      <c r="G4" s="52"/>
      <c r="H4" s="52"/>
      <c r="I4" s="52"/>
    </row>
    <row r="5" spans="1:31" ht="14.25" customHeight="1">
      <c r="A5" s="53"/>
      <c r="B5" s="53"/>
      <c r="C5" s="53"/>
      <c r="D5" s="51"/>
      <c r="E5" s="51"/>
      <c r="F5" s="52"/>
      <c r="G5" s="52"/>
      <c r="H5" s="52"/>
      <c r="I5" s="52"/>
    </row>
    <row r="6" spans="1:31" ht="14.25" customHeight="1">
      <c r="A6" s="324" t="s">
        <v>166</v>
      </c>
      <c r="B6" s="323"/>
      <c r="C6" s="323"/>
      <c r="D6" s="323"/>
      <c r="E6" s="323"/>
      <c r="F6" s="323"/>
      <c r="G6" s="323"/>
      <c r="H6" s="323"/>
      <c r="I6" s="323"/>
    </row>
    <row r="7" spans="1:31" ht="14.25" customHeight="1">
      <c r="A7" s="324" t="str">
        <f>'Descriere indicatori'!B5&amp;". "&amp;'Descriere indicatori'!C5</f>
        <v>I2. Cărţi de autor publicate la edituri cu prestigiu naţional*</v>
      </c>
      <c r="B7" s="323"/>
      <c r="C7" s="323"/>
      <c r="D7" s="323"/>
      <c r="E7" s="323"/>
      <c r="F7" s="323"/>
      <c r="G7" s="323"/>
      <c r="H7" s="323"/>
      <c r="I7" s="323"/>
    </row>
    <row r="8" spans="1:31" ht="14.25" customHeight="1">
      <c r="A8" s="12"/>
      <c r="B8" s="12"/>
      <c r="C8" s="12"/>
      <c r="D8" s="12"/>
      <c r="E8" s="12"/>
      <c r="F8" s="12"/>
      <c r="G8" s="12"/>
      <c r="H8" s="12"/>
      <c r="I8" s="12"/>
    </row>
    <row r="9" spans="1:31" ht="14.25" customHeight="1">
      <c r="A9" s="84" t="s">
        <v>167</v>
      </c>
      <c r="B9" s="85" t="s">
        <v>168</v>
      </c>
      <c r="C9" s="85" t="s">
        <v>179</v>
      </c>
      <c r="D9" s="85" t="s">
        <v>170</v>
      </c>
      <c r="E9" s="85" t="s">
        <v>171</v>
      </c>
      <c r="F9" s="86" t="s">
        <v>172</v>
      </c>
      <c r="G9" s="85" t="s">
        <v>173</v>
      </c>
      <c r="H9" s="85" t="s">
        <v>174</v>
      </c>
      <c r="I9" s="87" t="s">
        <v>175</v>
      </c>
      <c r="J9" s="58"/>
      <c r="K9" s="59" t="s">
        <v>176</v>
      </c>
      <c r="L9" s="2"/>
      <c r="M9" s="2"/>
      <c r="N9" s="2"/>
      <c r="O9" s="2"/>
      <c r="P9" s="2"/>
      <c r="Q9" s="2"/>
      <c r="R9" s="2"/>
      <c r="S9" s="2"/>
      <c r="T9" s="2"/>
      <c r="U9" s="2"/>
      <c r="V9" s="2"/>
      <c r="W9" s="2"/>
      <c r="X9" s="2"/>
      <c r="Y9" s="2"/>
      <c r="Z9" s="2"/>
      <c r="AA9" s="2"/>
      <c r="AB9" s="2"/>
      <c r="AC9" s="2"/>
      <c r="AD9" s="2"/>
      <c r="AE9" s="2"/>
    </row>
    <row r="10" spans="1:31" ht="14.25" customHeight="1">
      <c r="A10" s="67">
        <v>1</v>
      </c>
      <c r="B10" s="88" t="s">
        <v>14</v>
      </c>
      <c r="C10" s="89" t="s">
        <v>180</v>
      </c>
      <c r="D10" s="90" t="s">
        <v>181</v>
      </c>
      <c r="E10" s="91" t="s">
        <v>182</v>
      </c>
      <c r="F10" s="72">
        <v>2012</v>
      </c>
      <c r="G10" s="88" t="s">
        <v>183</v>
      </c>
      <c r="H10" s="88" t="s">
        <v>183</v>
      </c>
      <c r="I10" s="92">
        <v>15</v>
      </c>
      <c r="J10" s="93"/>
      <c r="K10" s="66">
        <v>15</v>
      </c>
      <c r="L10" s="93" t="s">
        <v>98</v>
      </c>
      <c r="M10" s="93"/>
      <c r="N10" s="93"/>
      <c r="O10" s="93"/>
      <c r="P10" s="93"/>
      <c r="Q10" s="93"/>
      <c r="R10" s="93"/>
      <c r="S10" s="93"/>
      <c r="T10" s="93"/>
      <c r="U10" s="93"/>
      <c r="V10" s="93"/>
      <c r="W10" s="93"/>
      <c r="X10" s="93"/>
      <c r="Y10" s="93"/>
      <c r="Z10" s="93"/>
      <c r="AA10" s="93"/>
      <c r="AB10" s="93"/>
      <c r="AC10" s="93"/>
      <c r="AD10" s="93"/>
      <c r="AE10" s="93"/>
    </row>
    <row r="11" spans="1:31" ht="14.25" customHeight="1">
      <c r="A11" s="94">
        <f>'I2'!A10+1</f>
        <v>2</v>
      </c>
      <c r="B11" s="95" t="s">
        <v>184</v>
      </c>
      <c r="C11" s="70" t="s">
        <v>185</v>
      </c>
      <c r="D11" s="95" t="s">
        <v>181</v>
      </c>
      <c r="E11" s="96" t="s">
        <v>186</v>
      </c>
      <c r="F11" s="71">
        <v>2024</v>
      </c>
      <c r="G11" s="95" t="s">
        <v>187</v>
      </c>
      <c r="H11" s="95" t="s">
        <v>187</v>
      </c>
      <c r="I11" s="97">
        <v>15</v>
      </c>
      <c r="J11" s="93"/>
      <c r="L11" s="93"/>
      <c r="M11" s="93"/>
      <c r="N11" s="93"/>
      <c r="O11" s="93"/>
      <c r="P11" s="93"/>
      <c r="Q11" s="93"/>
      <c r="R11" s="93"/>
      <c r="S11" s="93"/>
      <c r="T11" s="93"/>
      <c r="U11" s="93"/>
      <c r="V11" s="93"/>
      <c r="W11" s="93"/>
      <c r="X11" s="93"/>
      <c r="Y11" s="93"/>
      <c r="Z11" s="93"/>
      <c r="AA11" s="93"/>
      <c r="AB11" s="93"/>
      <c r="AC11" s="93"/>
      <c r="AD11" s="93"/>
      <c r="AE11" s="93"/>
    </row>
    <row r="12" spans="1:31" ht="14.25" customHeight="1">
      <c r="A12" s="94">
        <f>'I2'!A11+1</f>
        <v>3</v>
      </c>
      <c r="B12" s="98" t="s">
        <v>188</v>
      </c>
      <c r="C12" s="70" t="s">
        <v>189</v>
      </c>
      <c r="D12" s="95" t="s">
        <v>181</v>
      </c>
      <c r="E12" s="70" t="s">
        <v>190</v>
      </c>
      <c r="F12" s="71">
        <v>2024</v>
      </c>
      <c r="G12" s="70">
        <v>211</v>
      </c>
      <c r="H12" s="95" t="s">
        <v>191</v>
      </c>
      <c r="I12" s="97">
        <v>15</v>
      </c>
      <c r="J12" s="93"/>
      <c r="K12" s="93"/>
      <c r="L12" s="93"/>
      <c r="M12" s="93"/>
      <c r="N12" s="93"/>
      <c r="O12" s="93"/>
      <c r="P12" s="93"/>
      <c r="Q12" s="93"/>
      <c r="R12" s="93"/>
      <c r="S12" s="93"/>
      <c r="T12" s="93"/>
      <c r="U12" s="93"/>
      <c r="V12" s="93"/>
      <c r="W12" s="93"/>
      <c r="X12" s="93"/>
      <c r="Y12" s="93"/>
      <c r="Z12" s="93"/>
      <c r="AA12" s="93"/>
      <c r="AB12" s="93"/>
      <c r="AC12" s="93"/>
      <c r="AD12" s="93"/>
      <c r="AE12" s="93"/>
    </row>
    <row r="13" spans="1:31" ht="14.25" customHeight="1">
      <c r="A13" s="94">
        <f>'I2'!A12+1</f>
        <v>4</v>
      </c>
      <c r="B13" s="70" t="s">
        <v>192</v>
      </c>
      <c r="C13" s="99" t="s">
        <v>193</v>
      </c>
      <c r="D13" s="95" t="s">
        <v>181</v>
      </c>
      <c r="E13" s="100" t="s">
        <v>194</v>
      </c>
      <c r="F13" s="31">
        <v>2014</v>
      </c>
      <c r="G13" s="70">
        <v>151</v>
      </c>
      <c r="H13" s="70">
        <v>151</v>
      </c>
      <c r="I13" s="97">
        <v>15</v>
      </c>
      <c r="J13" s="93"/>
      <c r="K13" s="93"/>
      <c r="L13" s="93"/>
      <c r="M13" s="93"/>
      <c r="N13" s="93"/>
      <c r="O13" s="93"/>
      <c r="P13" s="93"/>
      <c r="Q13" s="93"/>
      <c r="R13" s="93"/>
      <c r="S13" s="93"/>
      <c r="T13" s="93"/>
      <c r="U13" s="93"/>
      <c r="V13" s="93"/>
      <c r="W13" s="93"/>
      <c r="X13" s="93"/>
      <c r="Y13" s="93"/>
      <c r="Z13" s="93"/>
      <c r="AA13" s="93"/>
      <c r="AB13" s="93"/>
      <c r="AC13" s="93"/>
      <c r="AD13" s="93"/>
      <c r="AE13" s="93"/>
    </row>
    <row r="14" spans="1:31" ht="14.25" customHeight="1">
      <c r="A14" s="94">
        <f>'I2'!A13+1</f>
        <v>5</v>
      </c>
      <c r="B14" s="70" t="s">
        <v>192</v>
      </c>
      <c r="C14" s="101" t="s">
        <v>195</v>
      </c>
      <c r="D14" s="102" t="s">
        <v>181</v>
      </c>
      <c r="E14" s="103" t="s">
        <v>196</v>
      </c>
      <c r="F14" s="70">
        <v>2015</v>
      </c>
      <c r="G14" s="95" t="s">
        <v>197</v>
      </c>
      <c r="H14" s="95" t="s">
        <v>197</v>
      </c>
      <c r="I14" s="97">
        <v>15</v>
      </c>
      <c r="J14" s="93"/>
      <c r="K14" s="93"/>
      <c r="L14" s="93"/>
      <c r="M14" s="93"/>
      <c r="N14" s="93"/>
      <c r="O14" s="93"/>
      <c r="P14" s="93"/>
      <c r="Q14" s="93"/>
      <c r="R14" s="93"/>
      <c r="S14" s="93"/>
      <c r="T14" s="93"/>
      <c r="U14" s="93"/>
      <c r="V14" s="93"/>
      <c r="W14" s="93"/>
      <c r="X14" s="93"/>
      <c r="Y14" s="93"/>
      <c r="Z14" s="93"/>
      <c r="AA14" s="93"/>
      <c r="AB14" s="93"/>
      <c r="AC14" s="93"/>
      <c r="AD14" s="93"/>
      <c r="AE14" s="93"/>
    </row>
    <row r="15" spans="1:31" ht="14.25" customHeight="1">
      <c r="A15" s="94">
        <f>'I2'!A14+1</f>
        <v>6</v>
      </c>
      <c r="B15" s="70"/>
      <c r="C15" s="70"/>
      <c r="D15" s="95"/>
      <c r="E15" s="70"/>
      <c r="F15" s="71"/>
      <c r="G15" s="70"/>
      <c r="H15" s="95"/>
      <c r="I15" s="97"/>
      <c r="J15" s="93"/>
      <c r="K15" s="93"/>
      <c r="L15" s="93"/>
      <c r="M15" s="93"/>
      <c r="N15" s="93"/>
      <c r="O15" s="93"/>
      <c r="P15" s="93"/>
      <c r="Q15" s="93"/>
      <c r="R15" s="93"/>
      <c r="S15" s="93"/>
      <c r="T15" s="93"/>
      <c r="U15" s="93"/>
      <c r="V15" s="93"/>
      <c r="W15" s="93"/>
      <c r="X15" s="93"/>
      <c r="Y15" s="93"/>
      <c r="Z15" s="93"/>
      <c r="AA15" s="93"/>
      <c r="AB15" s="93"/>
      <c r="AC15" s="93"/>
      <c r="AD15" s="93"/>
      <c r="AE15" s="93"/>
    </row>
    <row r="16" spans="1:31" ht="14.25" customHeight="1">
      <c r="A16" s="94">
        <f>'I2'!A15+1</f>
        <v>7</v>
      </c>
      <c r="B16" s="70"/>
      <c r="C16" s="70"/>
      <c r="D16" s="95"/>
      <c r="E16" s="70"/>
      <c r="F16" s="71"/>
      <c r="G16" s="70"/>
      <c r="H16" s="70"/>
      <c r="I16" s="97"/>
      <c r="J16" s="93"/>
      <c r="K16" s="93"/>
      <c r="L16" s="93"/>
      <c r="M16" s="93"/>
      <c r="N16" s="93"/>
      <c r="O16" s="93"/>
      <c r="P16" s="93"/>
      <c r="Q16" s="93"/>
      <c r="R16" s="93"/>
      <c r="S16" s="93"/>
      <c r="T16" s="93"/>
      <c r="U16" s="93"/>
      <c r="V16" s="93"/>
      <c r="W16" s="93"/>
      <c r="X16" s="93"/>
      <c r="Y16" s="93"/>
      <c r="Z16" s="93"/>
      <c r="AA16" s="93"/>
      <c r="AB16" s="93"/>
      <c r="AC16" s="93"/>
      <c r="AD16" s="93"/>
      <c r="AE16" s="93"/>
    </row>
    <row r="17" spans="1:31" ht="14.25" customHeight="1">
      <c r="A17" s="94">
        <f>'I2'!A16+1</f>
        <v>8</v>
      </c>
      <c r="B17" s="95"/>
      <c r="C17" s="70"/>
      <c r="D17" s="95"/>
      <c r="E17" s="104"/>
      <c r="F17" s="71"/>
      <c r="G17" s="70"/>
      <c r="H17" s="70"/>
      <c r="I17" s="97"/>
      <c r="J17" s="93"/>
      <c r="K17" s="93"/>
      <c r="L17" s="93"/>
      <c r="M17" s="93"/>
      <c r="N17" s="93"/>
      <c r="O17" s="93"/>
      <c r="P17" s="93"/>
      <c r="Q17" s="93"/>
      <c r="R17" s="93"/>
      <c r="S17" s="93"/>
      <c r="T17" s="93"/>
      <c r="U17" s="93"/>
      <c r="V17" s="93"/>
      <c r="W17" s="93"/>
      <c r="X17" s="93"/>
      <c r="Y17" s="93"/>
      <c r="Z17" s="93"/>
      <c r="AA17" s="93"/>
      <c r="AB17" s="93"/>
      <c r="AC17" s="93"/>
      <c r="AD17" s="93"/>
      <c r="AE17" s="93"/>
    </row>
    <row r="18" spans="1:31" ht="14.25" customHeight="1">
      <c r="A18" s="94">
        <f>'I2'!A17+1</f>
        <v>9</v>
      </c>
      <c r="B18" s="95"/>
      <c r="C18" s="70"/>
      <c r="D18" s="95"/>
      <c r="E18" s="104"/>
      <c r="F18" s="71"/>
      <c r="G18" s="70"/>
      <c r="H18" s="70"/>
      <c r="I18" s="97"/>
      <c r="J18" s="93"/>
      <c r="K18" s="93"/>
      <c r="L18" s="93"/>
      <c r="M18" s="93"/>
      <c r="N18" s="93"/>
      <c r="O18" s="93"/>
      <c r="P18" s="93"/>
      <c r="Q18" s="93"/>
      <c r="R18" s="93"/>
      <c r="S18" s="93"/>
      <c r="T18" s="93"/>
      <c r="U18" s="93"/>
      <c r="V18" s="93"/>
      <c r="W18" s="93"/>
      <c r="X18" s="93"/>
      <c r="Y18" s="93"/>
      <c r="Z18" s="93"/>
      <c r="AA18" s="93"/>
      <c r="AB18" s="93"/>
      <c r="AC18" s="93"/>
      <c r="AD18" s="93"/>
      <c r="AE18" s="93"/>
    </row>
    <row r="19" spans="1:31" ht="14.25" customHeight="1">
      <c r="A19" s="74">
        <f>'I2'!A18+1</f>
        <v>10</v>
      </c>
      <c r="B19" s="105"/>
      <c r="C19" s="76"/>
      <c r="D19" s="105"/>
      <c r="E19" s="76"/>
      <c r="F19" s="77"/>
      <c r="G19" s="77"/>
      <c r="H19" s="77"/>
      <c r="I19" s="106"/>
      <c r="J19" s="65"/>
      <c r="K19" s="2"/>
      <c r="L19" s="2"/>
      <c r="M19" s="2"/>
      <c r="N19" s="2"/>
      <c r="O19" s="2"/>
      <c r="P19" s="2"/>
      <c r="Q19" s="2"/>
      <c r="R19" s="2"/>
      <c r="S19" s="2"/>
      <c r="T19" s="2"/>
      <c r="U19" s="2"/>
      <c r="V19" s="2"/>
      <c r="W19" s="2"/>
      <c r="X19" s="2"/>
      <c r="Y19" s="2"/>
      <c r="Z19" s="2"/>
      <c r="AA19" s="2"/>
      <c r="AB19" s="2"/>
      <c r="AC19" s="2"/>
      <c r="AD19" s="2"/>
      <c r="AE19" s="2"/>
    </row>
    <row r="20" spans="1:31" ht="14.25" customHeight="1">
      <c r="A20" s="107"/>
      <c r="B20" s="81"/>
      <c r="C20" s="81"/>
      <c r="D20" s="81"/>
      <c r="E20" s="81"/>
      <c r="F20" s="81"/>
      <c r="G20" s="81"/>
      <c r="H20" s="82" t="str">
        <f>"Total "&amp;LEFT('I2'!A7,2)</f>
        <v>Total I2</v>
      </c>
      <c r="I20" s="83">
        <f>SUM('I2'!I10:I19)</f>
        <v>75</v>
      </c>
      <c r="J20" s="2"/>
      <c r="K20" s="2"/>
      <c r="L20" s="2"/>
      <c r="M20" s="2"/>
      <c r="N20" s="2"/>
      <c r="O20" s="2"/>
      <c r="P20" s="2"/>
      <c r="Q20" s="2"/>
      <c r="R20" s="2"/>
      <c r="S20" s="2"/>
      <c r="T20" s="2"/>
      <c r="U20" s="2"/>
      <c r="V20" s="2"/>
    </row>
    <row r="21" spans="1:31" ht="14.25" customHeight="1">
      <c r="A21" s="65"/>
      <c r="B21" s="2"/>
      <c r="C21" s="2"/>
      <c r="D21" s="2"/>
      <c r="E21" s="2"/>
      <c r="F21" s="2"/>
      <c r="G21" s="2"/>
      <c r="H21" s="2"/>
      <c r="I21" s="2"/>
      <c r="J21" s="2"/>
      <c r="K21" s="2"/>
      <c r="L21" s="2"/>
      <c r="M21" s="2"/>
      <c r="N21" s="2"/>
      <c r="O21" s="2"/>
      <c r="P21" s="2"/>
      <c r="Q21" s="2"/>
      <c r="R21" s="2"/>
      <c r="S21" s="2"/>
      <c r="T21" s="2"/>
      <c r="U21" s="2"/>
      <c r="V21" s="2"/>
    </row>
    <row r="22" spans="1:31"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c r="J22" s="2"/>
      <c r="K22" s="2"/>
      <c r="L22" s="2"/>
      <c r="M22" s="2"/>
      <c r="N22" s="2"/>
      <c r="O22" s="2"/>
      <c r="P22" s="2"/>
      <c r="Q22" s="2"/>
      <c r="R22" s="2"/>
      <c r="S22" s="2"/>
      <c r="T22" s="2"/>
      <c r="U22" s="2"/>
      <c r="V22" s="2"/>
    </row>
    <row r="23" spans="1:31" ht="14.25" customHeight="1"/>
    <row r="24" spans="1:31" ht="14.25" customHeight="1"/>
    <row r="25" spans="1:31" ht="14.25" customHeight="1"/>
    <row r="26" spans="1:31" ht="14.25" customHeight="1"/>
    <row r="27" spans="1:31" ht="14.25" customHeight="1"/>
    <row r="28" spans="1:31" ht="14.25" customHeight="1"/>
    <row r="29" spans="1:31" ht="14.25" customHeight="1"/>
    <row r="30" spans="1:31" ht="14.25" customHeight="1"/>
    <row r="31" spans="1:31" ht="14.25" customHeight="1"/>
    <row r="32" spans="1:31"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
    <mergeCell ref="A4:C4"/>
    <mergeCell ref="A6:I6"/>
    <mergeCell ref="A7:I7"/>
    <mergeCell ref="A22:I22"/>
  </mergeCells>
  <printOptions horizontalCentered="1"/>
  <pageMargins left="0.74791666666666701" right="0.74791666666666701" top="0.78749999999999998" bottom="0.59027777777777801" header="0" footer="0"/>
  <pageSetup scale="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L1000"/>
  <sheetViews>
    <sheetView workbookViewId="0">
      <selection activeCell="E13" sqref="E13"/>
    </sheetView>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9.83984375" customWidth="1"/>
    <col min="8" max="8" width="10.417968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14.25" customHeight="1">
      <c r="A7" s="324" t="str">
        <f>'Descriere indicatori'!B6&amp;". "&amp;'Descriere indicatori'!C6</f>
        <v>I3. Capitole de autor cuprinse în cărţi publicate la edituri cu prestigiu naţional*</v>
      </c>
      <c r="B7" s="323"/>
      <c r="C7" s="323"/>
      <c r="D7" s="323"/>
      <c r="E7" s="323"/>
      <c r="F7" s="323"/>
      <c r="G7" s="323"/>
      <c r="H7" s="323"/>
      <c r="I7" s="323"/>
    </row>
    <row r="8" spans="1:12" ht="14.25" customHeight="1">
      <c r="A8" s="12"/>
      <c r="B8" s="12"/>
      <c r="C8" s="12"/>
      <c r="D8" s="12"/>
      <c r="E8" s="12"/>
      <c r="F8" s="12"/>
      <c r="G8" s="12"/>
      <c r="H8" s="12"/>
      <c r="I8" s="12"/>
    </row>
    <row r="9" spans="1:12" ht="14.25" customHeight="1">
      <c r="A9" s="54" t="s">
        <v>167</v>
      </c>
      <c r="B9" s="55" t="s">
        <v>168</v>
      </c>
      <c r="C9" s="55" t="s">
        <v>169</v>
      </c>
      <c r="D9" s="55" t="s">
        <v>170</v>
      </c>
      <c r="E9" s="55" t="s">
        <v>171</v>
      </c>
      <c r="F9" s="56" t="s">
        <v>172</v>
      </c>
      <c r="G9" s="55" t="s">
        <v>173</v>
      </c>
      <c r="H9" s="55" t="s">
        <v>174</v>
      </c>
      <c r="I9" s="57" t="s">
        <v>175</v>
      </c>
      <c r="K9" s="59" t="s">
        <v>176</v>
      </c>
    </row>
    <row r="10" spans="1:12" ht="14.25" customHeight="1">
      <c r="A10" s="70">
        <v>1</v>
      </c>
      <c r="B10" s="17" t="s">
        <v>198</v>
      </c>
      <c r="C10" s="108" t="s">
        <v>199</v>
      </c>
      <c r="D10" s="109" t="s">
        <v>200</v>
      </c>
      <c r="E10" s="110" t="s">
        <v>201</v>
      </c>
      <c r="F10" s="111">
        <v>2020</v>
      </c>
      <c r="G10" s="70">
        <v>130</v>
      </c>
      <c r="H10" s="71">
        <v>10</v>
      </c>
      <c r="I10" s="112">
        <v>10</v>
      </c>
      <c r="K10" s="66">
        <v>10</v>
      </c>
      <c r="L10" s="3" t="s">
        <v>100</v>
      </c>
    </row>
    <row r="11" spans="1:12" ht="14.25" customHeight="1">
      <c r="A11" s="67">
        <f>'I3'!A10+1</f>
        <v>2</v>
      </c>
      <c r="B11" s="70" t="s">
        <v>198</v>
      </c>
      <c r="C11" s="69" t="s">
        <v>202</v>
      </c>
      <c r="D11" s="113" t="s">
        <v>181</v>
      </c>
      <c r="E11" s="114" t="s">
        <v>527</v>
      </c>
      <c r="F11" s="70">
        <v>2023</v>
      </c>
      <c r="G11" s="70">
        <v>189</v>
      </c>
      <c r="H11" s="70">
        <v>9</v>
      </c>
      <c r="I11" s="73">
        <v>10</v>
      </c>
    </row>
    <row r="12" spans="1:12" ht="14.25" customHeight="1">
      <c r="A12" s="115">
        <f>'I3'!A11+1</f>
        <v>3</v>
      </c>
      <c r="B12" s="116" t="s">
        <v>198</v>
      </c>
      <c r="C12" s="117" t="s">
        <v>203</v>
      </c>
      <c r="D12" s="113" t="s">
        <v>181</v>
      </c>
      <c r="E12" s="118" t="s">
        <v>204</v>
      </c>
      <c r="F12" s="72">
        <v>2021</v>
      </c>
      <c r="G12" s="72">
        <v>245</v>
      </c>
      <c r="H12" s="72">
        <v>6</v>
      </c>
      <c r="I12" s="119">
        <v>10</v>
      </c>
    </row>
    <row r="13" spans="1:12" ht="14.25" customHeight="1">
      <c r="A13" s="115">
        <f>'I3'!A12+1</f>
        <v>4</v>
      </c>
      <c r="B13" s="116" t="s">
        <v>205</v>
      </c>
      <c r="C13" s="69" t="s">
        <v>206</v>
      </c>
      <c r="D13" s="69" t="s">
        <v>181</v>
      </c>
      <c r="E13" s="98" t="s">
        <v>207</v>
      </c>
      <c r="F13" s="71">
        <v>2023</v>
      </c>
      <c r="G13" s="71">
        <v>95</v>
      </c>
      <c r="H13" s="71">
        <v>4</v>
      </c>
      <c r="I13" s="73">
        <v>10</v>
      </c>
    </row>
    <row r="14" spans="1:12" ht="14.25" customHeight="1">
      <c r="A14" s="115">
        <f>'I3'!A13+1</f>
        <v>5</v>
      </c>
      <c r="B14" s="70"/>
      <c r="C14" s="70"/>
      <c r="D14" s="70"/>
      <c r="E14" s="70"/>
      <c r="F14" s="71"/>
      <c r="G14" s="71"/>
      <c r="H14" s="71"/>
      <c r="I14" s="120"/>
    </row>
    <row r="15" spans="1:12" ht="14.25" customHeight="1">
      <c r="A15" s="115">
        <f>'I3'!A14+1</f>
        <v>6</v>
      </c>
      <c r="B15" s="95"/>
      <c r="C15" s="70"/>
      <c r="D15" s="70"/>
      <c r="E15" s="70"/>
      <c r="F15" s="71"/>
      <c r="G15" s="71"/>
      <c r="H15" s="71"/>
      <c r="I15" s="73"/>
    </row>
    <row r="16" spans="1:12" ht="14.25" customHeight="1">
      <c r="A16" s="115">
        <f>'I3'!A15+1</f>
        <v>7</v>
      </c>
      <c r="B16" s="70"/>
      <c r="C16" s="70"/>
      <c r="D16" s="70"/>
      <c r="E16" s="70"/>
      <c r="F16" s="71"/>
      <c r="G16" s="71"/>
      <c r="H16" s="71"/>
      <c r="I16" s="120"/>
    </row>
    <row r="17" spans="1:9" ht="14.25" customHeight="1">
      <c r="A17" s="115">
        <f>'I3'!A16+1</f>
        <v>8</v>
      </c>
      <c r="B17" s="95"/>
      <c r="C17" s="70"/>
      <c r="D17" s="70"/>
      <c r="E17" s="70"/>
      <c r="F17" s="71"/>
      <c r="G17" s="71"/>
      <c r="H17" s="71"/>
      <c r="I17" s="73"/>
    </row>
    <row r="18" spans="1:9" ht="14.25" customHeight="1">
      <c r="A18" s="115">
        <f>'I3'!A17+1</f>
        <v>9</v>
      </c>
      <c r="B18" s="88"/>
      <c r="C18" s="121"/>
      <c r="D18" s="116"/>
      <c r="E18" s="102"/>
      <c r="F18" s="72"/>
      <c r="G18" s="72"/>
      <c r="H18" s="72"/>
      <c r="I18" s="73"/>
    </row>
    <row r="19" spans="1:9" ht="14.25" customHeight="1">
      <c r="A19" s="122">
        <f>'I3'!A18+1</f>
        <v>10</v>
      </c>
      <c r="B19" s="105"/>
      <c r="C19" s="76"/>
      <c r="D19" s="76"/>
      <c r="E19" s="76"/>
      <c r="F19" s="77"/>
      <c r="G19" s="77"/>
      <c r="H19" s="77"/>
      <c r="I19" s="79"/>
    </row>
    <row r="20" spans="1:9" ht="14.25" customHeight="1">
      <c r="A20" s="80"/>
      <c r="B20" s="81"/>
      <c r="C20" s="81"/>
      <c r="D20" s="81"/>
      <c r="E20" s="81"/>
      <c r="F20" s="81"/>
      <c r="G20" s="81"/>
      <c r="H20" s="82" t="str">
        <f>"Total "&amp;LEFT('I3'!A7,2)</f>
        <v>Total I3</v>
      </c>
      <c r="I20" s="83">
        <f>SUM('I3'!I10:I19)</f>
        <v>40</v>
      </c>
    </row>
    <row r="21" spans="1:9" ht="14.25" customHeight="1"/>
    <row r="22" spans="1:9" ht="33.75" customHeight="1">
      <c r="A22"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323"/>
      <c r="C22" s="323"/>
      <c r="D22" s="323"/>
      <c r="E22" s="323"/>
      <c r="F22" s="323"/>
      <c r="G22" s="323"/>
      <c r="H22" s="323"/>
      <c r="I22" s="323"/>
    </row>
    <row r="23" spans="1:9" ht="14.25" customHeight="1"/>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3">
    <mergeCell ref="A6:I6"/>
    <mergeCell ref="A7:I7"/>
    <mergeCell ref="A22:I22"/>
  </mergeCells>
  <printOptions horizontalCentered="1"/>
  <pageMargins left="0.74791666666666701" right="0.74791666666666701" top="0.78749999999999998" bottom="0.59027777777777801" header="0" footer="0"/>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L997"/>
  <sheetViews>
    <sheetView workbookViewId="0">
      <selection activeCell="B12" sqref="B12"/>
    </sheetView>
  </sheetViews>
  <sheetFormatPr defaultColWidth="14.41796875" defaultRowHeight="15" customHeight="1"/>
  <cols>
    <col min="1" max="1" width="5" customWidth="1"/>
    <col min="2" max="2" width="21.83984375" customWidth="1"/>
    <col min="3" max="3" width="26.68359375" customWidth="1"/>
    <col min="4" max="4" width="21.15625" customWidth="1"/>
    <col min="5" max="5" width="15.83984375" customWidth="1"/>
    <col min="6" max="6" width="6.68359375" customWidth="1"/>
    <col min="7" max="7" width="10.41796875" customWidth="1"/>
    <col min="8" max="8" width="9.83984375" customWidth="1"/>
    <col min="9" max="9" width="9.578125" customWidth="1"/>
    <col min="10" max="12" width="8.578125" customWidth="1"/>
    <col min="13" max="26" width="8.68359375" customWidth="1"/>
  </cols>
  <sheetData>
    <row r="1" spans="1:12" ht="14.25" customHeight="1">
      <c r="A1" s="50" t="str">
        <f>'Date initiale'!C3</f>
        <v>Universitatea de Arhitectură și Urbanism "Ion Mincu" București</v>
      </c>
      <c r="B1" s="50"/>
      <c r="C1" s="50"/>
    </row>
    <row r="2" spans="1:12" ht="14.25" customHeight="1">
      <c r="A2" s="50" t="str">
        <f>'Date initiale'!B4&amp;" "&amp;'Date initiale'!C4</f>
        <v>Facultatea ARHITECTURA</v>
      </c>
      <c r="B2" s="50"/>
      <c r="C2" s="50"/>
    </row>
    <row r="3" spans="1:12" ht="14.25" customHeight="1">
      <c r="A3" s="50" t="str">
        <f>'Date initiale'!B5&amp;" "&amp;'Date initiale'!C5</f>
        <v>Departamentul Bazele Proiectarii</v>
      </c>
      <c r="B3" s="50"/>
      <c r="C3" s="50"/>
    </row>
    <row r="4" spans="1:12" ht="14.25" customHeight="1">
      <c r="A4" s="81" t="str">
        <f>'Date initiale'!C6&amp;", "&amp;'Date initiale'!C7</f>
        <v>Dulamea Melania, profesor</v>
      </c>
      <c r="B4" s="81"/>
      <c r="C4" s="81"/>
    </row>
    <row r="5" spans="1:12" ht="14.25" customHeight="1">
      <c r="A5" s="81"/>
      <c r="B5" s="81"/>
      <c r="C5" s="81"/>
    </row>
    <row r="6" spans="1:12" ht="14.25" customHeight="1">
      <c r="A6" s="324" t="s">
        <v>166</v>
      </c>
      <c r="B6" s="323"/>
      <c r="C6" s="323"/>
      <c r="D6" s="323"/>
      <c r="E6" s="323"/>
      <c r="F6" s="323"/>
      <c r="G6" s="323"/>
      <c r="H6" s="323"/>
      <c r="I6" s="323"/>
    </row>
    <row r="7" spans="1:12" ht="14.25" customHeight="1">
      <c r="A7" s="324" t="str">
        <f>'Descriere indicatori'!B7&amp;". "&amp;'Descriere indicatori'!C7</f>
        <v>I4. Articolein extensoîn reviste ştiinţifice de specialitate*</v>
      </c>
      <c r="B7" s="323"/>
      <c r="C7" s="323"/>
      <c r="D7" s="323"/>
      <c r="E7" s="323"/>
      <c r="F7" s="323"/>
      <c r="G7" s="323"/>
      <c r="H7" s="323"/>
      <c r="I7" s="323"/>
    </row>
    <row r="8" spans="1:12" ht="14.25" customHeight="1">
      <c r="A8" s="123"/>
      <c r="B8" s="123"/>
      <c r="C8" s="123"/>
      <c r="D8" s="123"/>
      <c r="E8" s="123"/>
      <c r="F8" s="123"/>
      <c r="G8" s="123"/>
      <c r="H8" s="123"/>
      <c r="I8" s="123"/>
    </row>
    <row r="9" spans="1:12" ht="14.25" customHeight="1">
      <c r="A9" s="54" t="s">
        <v>167</v>
      </c>
      <c r="B9" s="55" t="s">
        <v>168</v>
      </c>
      <c r="C9" s="55" t="s">
        <v>208</v>
      </c>
      <c r="D9" s="55" t="s">
        <v>209</v>
      </c>
      <c r="E9" s="55" t="s">
        <v>210</v>
      </c>
      <c r="F9" s="56" t="s">
        <v>172</v>
      </c>
      <c r="G9" s="55" t="s">
        <v>211</v>
      </c>
      <c r="H9" s="55" t="s">
        <v>212</v>
      </c>
      <c r="I9" s="57" t="s">
        <v>175</v>
      </c>
      <c r="K9" s="59" t="s">
        <v>176</v>
      </c>
    </row>
    <row r="10" spans="1:12" ht="14.25" customHeight="1">
      <c r="A10" s="70">
        <v>1</v>
      </c>
      <c r="B10" s="124" t="s">
        <v>192</v>
      </c>
      <c r="C10" s="125" t="s">
        <v>213</v>
      </c>
      <c r="D10" s="124" t="s">
        <v>214</v>
      </c>
      <c r="E10" s="95" t="s">
        <v>215</v>
      </c>
      <c r="F10" s="71">
        <v>2009</v>
      </c>
      <c r="G10" s="71">
        <v>1</v>
      </c>
      <c r="H10" s="71">
        <v>13</v>
      </c>
      <c r="I10" s="112">
        <v>10</v>
      </c>
      <c r="K10" s="66">
        <v>10</v>
      </c>
      <c r="L10" s="3" t="s">
        <v>102</v>
      </c>
    </row>
    <row r="11" spans="1:12" ht="28.8">
      <c r="A11" s="70">
        <f>'I4'!A10+1</f>
        <v>2</v>
      </c>
      <c r="B11" s="124" t="s">
        <v>192</v>
      </c>
      <c r="C11" s="124" t="s">
        <v>216</v>
      </c>
      <c r="D11" s="124" t="s">
        <v>217</v>
      </c>
      <c r="E11" s="95" t="s">
        <v>215</v>
      </c>
      <c r="F11" s="71">
        <v>2014</v>
      </c>
      <c r="G11" s="71">
        <v>6</v>
      </c>
      <c r="H11" s="71">
        <v>16</v>
      </c>
      <c r="I11" s="112">
        <v>10</v>
      </c>
    </row>
    <row r="12" spans="1:12" ht="20.7" customHeight="1">
      <c r="A12" s="70">
        <f>'I4'!A11+1</f>
        <v>3</v>
      </c>
      <c r="B12" s="339" t="s">
        <v>218</v>
      </c>
      <c r="C12" s="126" t="s">
        <v>219</v>
      </c>
      <c r="D12" s="69" t="s">
        <v>220</v>
      </c>
      <c r="E12" s="70" t="s">
        <v>221</v>
      </c>
      <c r="F12" s="71">
        <v>2023</v>
      </c>
      <c r="G12" s="71" t="s">
        <v>222</v>
      </c>
      <c r="H12" s="71">
        <v>9</v>
      </c>
      <c r="I12" s="97">
        <v>10</v>
      </c>
    </row>
    <row r="13" spans="1:12" ht="14.25" customHeight="1">
      <c r="A13" s="70">
        <f>'I4'!A12+1</f>
        <v>4</v>
      </c>
      <c r="B13" s="99" t="s">
        <v>198</v>
      </c>
      <c r="C13" s="127" t="s">
        <v>223</v>
      </c>
      <c r="D13" s="128" t="s">
        <v>224</v>
      </c>
      <c r="E13" s="102" t="s">
        <v>225</v>
      </c>
      <c r="F13" s="129">
        <v>2021</v>
      </c>
      <c r="G13" s="130" t="s">
        <v>226</v>
      </c>
      <c r="H13" s="129">
        <v>4</v>
      </c>
      <c r="I13" s="131">
        <v>10</v>
      </c>
    </row>
    <row r="14" spans="1:12" ht="14.25" customHeight="1">
      <c r="A14" s="70">
        <f>'I4'!A13+1</f>
        <v>5</v>
      </c>
      <c r="B14" s="69"/>
      <c r="C14" s="69"/>
      <c r="D14" s="69"/>
      <c r="E14" s="70"/>
      <c r="F14" s="71"/>
      <c r="G14" s="71"/>
      <c r="H14" s="71"/>
      <c r="I14" s="97"/>
    </row>
    <row r="15" spans="1:12" ht="14.25" customHeight="1">
      <c r="A15" s="70">
        <f>'I4'!A14+1</f>
        <v>6</v>
      </c>
      <c r="B15" s="69"/>
      <c r="C15" s="69"/>
      <c r="D15" s="69"/>
      <c r="E15" s="70"/>
      <c r="F15" s="71"/>
      <c r="G15" s="71"/>
      <c r="H15" s="71"/>
      <c r="I15" s="97"/>
    </row>
    <row r="16" spans="1:12" ht="14.25" customHeight="1">
      <c r="A16" s="70">
        <f>'I4'!A15+1</f>
        <v>7</v>
      </c>
      <c r="B16" s="75"/>
      <c r="C16" s="75"/>
      <c r="D16" s="75"/>
      <c r="E16" s="76"/>
      <c r="F16" s="77"/>
      <c r="G16" s="77"/>
      <c r="H16" s="77"/>
      <c r="I16" s="106"/>
    </row>
    <row r="17" spans="1:9" ht="14.25" customHeight="1">
      <c r="A17" s="132"/>
      <c r="B17" s="81"/>
      <c r="C17" s="81"/>
      <c r="D17" s="81"/>
      <c r="E17" s="81"/>
      <c r="F17" s="81"/>
      <c r="G17" s="81"/>
      <c r="H17" s="82" t="str">
        <f>"Total "&amp;LEFT('I4'!A7,2)</f>
        <v>Total I4</v>
      </c>
      <c r="I17" s="83">
        <f>SUM('I4'!I10:I16)</f>
        <v>40</v>
      </c>
    </row>
    <row r="18" spans="1:9" ht="14.25" customHeight="1"/>
    <row r="19" spans="1:9" ht="33.75" customHeight="1">
      <c r="A19" s="334"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19" s="323"/>
      <c r="C19" s="323"/>
      <c r="D19" s="323"/>
      <c r="E19" s="323"/>
      <c r="F19" s="323"/>
      <c r="G19" s="323"/>
      <c r="H19" s="323"/>
      <c r="I19" s="323"/>
    </row>
    <row r="20" spans="1:9" ht="14.25" customHeight="1"/>
    <row r="21" spans="1:9" ht="14.25" customHeight="1"/>
    <row r="22" spans="1:9" ht="14.25" customHeight="1"/>
    <row r="23" spans="1:9" ht="14.25" customHeight="1"/>
    <row r="24" spans="1:9" ht="14.25" customHeight="1"/>
    <row r="25" spans="1:9" ht="14.25" customHeight="1"/>
    <row r="26" spans="1:9" ht="14.25" customHeight="1"/>
    <row r="27" spans="1:9" ht="14.25" customHeight="1"/>
    <row r="28" spans="1:9" ht="14.25" customHeight="1"/>
    <row r="29" spans="1:9" ht="14.25" customHeight="1"/>
    <row r="30" spans="1:9" ht="14.25" customHeight="1"/>
    <row r="31" spans="1:9" ht="14.25" customHeight="1"/>
    <row r="32" spans="1: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sheetData>
  <mergeCells count="3">
    <mergeCell ref="A6:I6"/>
    <mergeCell ref="A7:I7"/>
    <mergeCell ref="A19:I19"/>
  </mergeCells>
  <printOptions horizontalCentered="1"/>
  <pageMargins left="0.74791666666666701" right="0.74791666666666701" top="0.78749999999999998" bottom="0.59027777777777801" header="0" footer="0"/>
  <pageSetup scale="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1</vt:i4>
      </vt:variant>
    </vt:vector>
  </HeadingPairs>
  <TitlesOfParts>
    <vt:vector size="35"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'Fisa verificare'!Print_Area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Radu Pană</dc:creator>
  <cp:lastModifiedBy>adriana dulamea</cp:lastModifiedBy>
  <cp:lastPrinted>2024-06-27T16:59:55Z</cp:lastPrinted>
  <dcterms:created xsi:type="dcterms:W3CDTF">2013-01-10T17:13:12Z</dcterms:created>
  <dcterms:modified xsi:type="dcterms:W3CDTF">2024-06-27T16:59:59Z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UAUIM</vt:lpwstr>
  </property>
  <property fmtid="{D5CDD505-2E9C-101B-9397-08002B2CF9AE}" pid="4" name="DocSecurity">
    <vt:i4>0</vt:i4>
  </property>
  <property fmtid="{D5CDD505-2E9C-101B-9397-08002B2CF9AE}" pid="5" name="Document number">
    <vt:lpwstr>1.0</vt:lpwstr>
  </property>
  <property fmtid="{D5CDD505-2E9C-101B-9397-08002B2CF9AE}" pid="6" name="HyperlinksChanged">
    <vt:bool>false</vt:bool>
  </property>
  <property fmtid="{D5CDD505-2E9C-101B-9397-08002B2CF9AE}" pid="7" name="LinksUpToDate">
    <vt:bool>false</vt:bool>
  </property>
  <property fmtid="{D5CDD505-2E9C-101B-9397-08002B2CF9AE}" pid="8" name="ScaleCrop">
    <vt:bool>false</vt:bool>
  </property>
  <property fmtid="{D5CDD505-2E9C-101B-9397-08002B2CF9AE}" pid="9" name="ShareDoc">
    <vt:bool>false</vt:bool>
  </property>
</Properties>
</file>