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defaultThemeVersion="124226"/>
  <bookViews>
    <workbookView xWindow="0" yWindow="0" windowWidth="20730" windowHeight="11760" tabRatio="975"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I11a!$A$1:$I$21</definedName>
    <definedName name="_xlnm.Print_Area" localSheetId="16">I11b!$A$1:$H$46</definedName>
    <definedName name="_xlnm.Print_Area" localSheetId="17">I11c!$A$1:$G$181</definedName>
    <definedName name="_xlnm.Print_Area" localSheetId="18">'I12'!$A$1:$H$22</definedName>
    <definedName name="_xlnm.Print_Area" localSheetId="19">'I13'!$A$1:$H$80</definedName>
    <definedName name="_xlnm.Print_Area" localSheetId="20">I14a!$A$1:$H$22</definedName>
    <definedName name="_xlnm.Print_Area" localSheetId="21">I14b!$A$1:$H$22</definedName>
    <definedName name="_xlnm.Print_Area" localSheetId="22">I14c!$A$1:$H$23</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'I20'!$A$1:$E$22</definedName>
    <definedName name="_xlnm.Print_Area" localSheetId="29">'I21'!$A$1:$D$20</definedName>
    <definedName name="_xlnm.Print_Area" localSheetId="30">'I22'!$A$1:$D$29</definedName>
    <definedName name="_xlnm.Print_Area" localSheetId="31">'I23'!$A$1:$D$27</definedName>
    <definedName name="_xlnm.Print_Area" localSheetId="32">'I24'!$A$1:$F$20</definedName>
    <definedName name="_xlnm.Print_Area" localSheetId="7">'I3'!$A$1:$I$27</definedName>
    <definedName name="_xlnm.Print_Area" localSheetId="8">'I4'!$A$1:$I$38</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25725"/>
</workbook>
</file>

<file path=xl/calcChain.xml><?xml version="1.0" encoding="utf-8"?>
<calcChain xmlns="http://schemas.openxmlformats.org/spreadsheetml/2006/main">
  <c r="I36" i="7"/>
  <c r="H46" i="29"/>
  <c r="D27" i="25"/>
  <c r="D20" i="20"/>
  <c r="D29" i="24"/>
  <c r="H21" i="34"/>
  <c r="I21" i="14"/>
  <c r="I25" i="6"/>
  <c r="E22" i="22"/>
  <c r="A13" i="16"/>
  <c r="A14" s="1"/>
  <c r="A15" s="1"/>
  <c r="A16" s="1"/>
  <c r="A17" s="1"/>
  <c r="A18" s="1"/>
  <c r="A12"/>
  <c r="H78"/>
  <c r="G181" i="28"/>
  <c r="H69" i="16" l="1"/>
  <c r="H68"/>
  <c r="H67"/>
  <c r="H76"/>
  <c r="H75"/>
  <c r="A4" i="5"/>
  <c r="A23" i="13" l="1"/>
  <c r="A22" i="37"/>
  <c r="A7"/>
  <c r="G20" s="1"/>
  <c r="H20"/>
  <c r="D29" i="36" s="1"/>
  <c r="A12" i="37"/>
  <c r="A13" s="1"/>
  <c r="A14" s="1"/>
  <c r="A15" s="1"/>
  <c r="A16" s="1"/>
  <c r="A17" s="1"/>
  <c r="A18" s="1"/>
  <c r="A19" s="1"/>
  <c r="A11"/>
  <c r="A4"/>
  <c r="A3"/>
  <c r="A2"/>
  <c r="A1"/>
  <c r="B2" i="36" l="1"/>
  <c r="B4"/>
  <c r="B6"/>
  <c r="B5" l="1"/>
  <c r="B3"/>
  <c r="B47"/>
  <c r="D34"/>
  <c r="F20" i="26"/>
  <c r="D38" i="36" s="1"/>
  <c r="A11" i="26"/>
  <c r="A12" s="1"/>
  <c r="A13" s="1"/>
  <c r="A14" s="1"/>
  <c r="A15" s="1"/>
  <c r="A16" s="1"/>
  <c r="A17" s="1"/>
  <c r="A18" s="1"/>
  <c r="A19" s="1"/>
  <c r="A7"/>
  <c r="E20" s="1"/>
  <c r="D37" i="36"/>
  <c r="A7" i="25"/>
  <c r="C27" s="1"/>
  <c r="D20" i="23"/>
  <c r="A11" i="24"/>
  <c r="A12" s="1"/>
  <c r="A13" s="1"/>
  <c r="A14" s="1"/>
  <c r="A15" s="1"/>
  <c r="A16" s="1"/>
  <c r="A7"/>
  <c r="C29" s="1"/>
  <c r="A11" i="23"/>
  <c r="A12"/>
  <c r="A13" s="1"/>
  <c r="A14" s="1"/>
  <c r="A15" s="1"/>
  <c r="A16" s="1"/>
  <c r="A17" s="1"/>
  <c r="A18" s="1"/>
  <c r="A19" s="1"/>
  <c r="A7"/>
  <c r="C20" s="1"/>
  <c r="A13" i="22"/>
  <c r="A14" s="1"/>
  <c r="A15" s="1"/>
  <c r="A16" s="1"/>
  <c r="A17" s="1"/>
  <c r="A18" s="1"/>
  <c r="A19" s="1"/>
  <c r="A20" s="1"/>
  <c r="A21" s="1"/>
  <c r="A7"/>
  <c r="D22" s="1"/>
  <c r="E20" i="21"/>
  <c r="D33" i="36" s="1"/>
  <c r="A11" i="21"/>
  <c r="A12" s="1"/>
  <c r="A13" s="1"/>
  <c r="A14" s="1"/>
  <c r="A15" s="1"/>
  <c r="A16" s="1"/>
  <c r="A17" s="1"/>
  <c r="A18" s="1"/>
  <c r="A19" s="1"/>
  <c r="A7"/>
  <c r="D20" s="1"/>
  <c r="A22" i="20"/>
  <c r="A11"/>
  <c r="A12" s="1"/>
  <c r="A13" s="1"/>
  <c r="A14" s="1"/>
  <c r="A15" s="1"/>
  <c r="A16" s="1"/>
  <c r="A17" s="1"/>
  <c r="A18" s="1"/>
  <c r="A19" s="1"/>
  <c r="A7"/>
  <c r="C20" s="1"/>
  <c r="A11" i="19"/>
  <c r="A12" s="1"/>
  <c r="A13" s="1"/>
  <c r="A14" s="1"/>
  <c r="A15" s="1"/>
  <c r="A16" s="1"/>
  <c r="A17" s="1"/>
  <c r="A18" s="1"/>
  <c r="A19" s="1"/>
  <c r="A7"/>
  <c r="C20" s="1"/>
  <c r="A11" i="18"/>
  <c r="A12" s="1"/>
  <c r="A13" s="1"/>
  <c r="A14" s="1"/>
  <c r="A15" s="1"/>
  <c r="A16" s="1"/>
  <c r="A17" s="1"/>
  <c r="A18" s="1"/>
  <c r="A19" s="1"/>
  <c r="I20" i="9"/>
  <c r="D16" i="36" s="1"/>
  <c r="D14"/>
  <c r="I20" i="8"/>
  <c r="D15" i="36" s="1"/>
  <c r="A22" i="13"/>
  <c r="A22" i="12"/>
  <c r="A22" i="11"/>
  <c r="A22" i="10"/>
  <c r="A22" i="8"/>
  <c r="A38" i="7"/>
  <c r="A27" i="6"/>
  <c r="A22" i="5"/>
  <c r="A22" i="4"/>
  <c r="A4" i="6"/>
  <c r="A4" i="7"/>
  <c r="A4" i="8"/>
  <c r="A4" i="9"/>
  <c r="A4" i="10"/>
  <c r="A4" i="11"/>
  <c r="A4" i="12"/>
  <c r="A4" i="13"/>
  <c r="A4" i="14"/>
  <c r="A4" i="29"/>
  <c r="A4" i="28"/>
  <c r="A4" i="15"/>
  <c r="A4" i="16"/>
  <c r="A4" i="17"/>
  <c r="A4" i="30"/>
  <c r="A4" i="34"/>
  <c r="A4" i="18"/>
  <c r="A4" i="19"/>
  <c r="A4" i="20"/>
  <c r="A4" i="21"/>
  <c r="A4" i="22"/>
  <c r="A4" i="23"/>
  <c r="A4" i="24"/>
  <c r="A4" i="25"/>
  <c r="A4" i="26"/>
  <c r="A4" i="4"/>
  <c r="A7" i="18"/>
  <c r="C20" s="1"/>
  <c r="A7" i="34"/>
  <c r="G21" s="1"/>
  <c r="A23"/>
  <c r="D28" i="36"/>
  <c r="A3" i="34"/>
  <c r="A2"/>
  <c r="A1"/>
  <c r="A22" i="30"/>
  <c r="A11"/>
  <c r="A12"/>
  <c r="A13" s="1"/>
  <c r="A14" s="1"/>
  <c r="A15" s="1"/>
  <c r="A16" s="1"/>
  <c r="A17" s="1"/>
  <c r="A18" s="1"/>
  <c r="A19" s="1"/>
  <c r="A7"/>
  <c r="G20" s="1"/>
  <c r="A7" i="17"/>
  <c r="G20" s="1"/>
  <c r="A22"/>
  <c r="H20"/>
  <c r="D26" i="36" s="1"/>
  <c r="A11" i="17"/>
  <c r="A12"/>
  <c r="A13" s="1"/>
  <c r="A14" s="1"/>
  <c r="A15" s="1"/>
  <c r="A16" s="1"/>
  <c r="A17" s="1"/>
  <c r="A18" s="1"/>
  <c r="A19" s="1"/>
  <c r="A80" i="16"/>
  <c r="A7"/>
  <c r="G78" s="1"/>
  <c r="A22" i="15"/>
  <c r="A11"/>
  <c r="A12" s="1"/>
  <c r="A13" s="1"/>
  <c r="A14" s="1"/>
  <c r="A15" s="1"/>
  <c r="A16" s="1"/>
  <c r="A17" s="1"/>
  <c r="A18" s="1"/>
  <c r="A19" s="1"/>
  <c r="A7"/>
  <c r="G20" s="1"/>
  <c r="A60" i="28"/>
  <c r="A61" s="1"/>
  <c r="A7"/>
  <c r="F181" s="1"/>
  <c r="A7" i="29"/>
  <c r="G46" s="1"/>
  <c r="A12" i="14"/>
  <c r="A13" s="1"/>
  <c r="A14" s="1"/>
  <c r="A15" s="1"/>
  <c r="A16" s="1"/>
  <c r="A17" s="1"/>
  <c r="A18" s="1"/>
  <c r="A19" s="1"/>
  <c r="A7"/>
  <c r="H21" s="1"/>
  <c r="A11" i="13"/>
  <c r="A12"/>
  <c r="A13" s="1"/>
  <c r="A14" s="1"/>
  <c r="A15" s="1"/>
  <c r="A16" s="1"/>
  <c r="A17" s="1"/>
  <c r="A18" s="1"/>
  <c r="A19" s="1"/>
  <c r="A7"/>
  <c r="H20" s="1"/>
  <c r="I20" i="12"/>
  <c r="D19" i="36" s="1"/>
  <c r="A11" i="12"/>
  <c r="A12"/>
  <c r="A13" s="1"/>
  <c r="A14" s="1"/>
  <c r="A15" s="1"/>
  <c r="A16" s="1"/>
  <c r="A17" s="1"/>
  <c r="A18" s="1"/>
  <c r="A19" s="1"/>
  <c r="A7"/>
  <c r="H20" s="1"/>
  <c r="A7" i="11"/>
  <c r="H20" s="1"/>
  <c r="A7" i="10"/>
  <c r="H20" s="1"/>
  <c r="A7" i="9"/>
  <c r="H20" s="1"/>
  <c r="A7" i="8"/>
  <c r="H20" s="1"/>
  <c r="A7" i="7"/>
  <c r="H36" s="1"/>
  <c r="A7" i="6"/>
  <c r="H25" s="1"/>
  <c r="A7" i="5"/>
  <c r="H20" s="1"/>
  <c r="A7" i="4"/>
  <c r="H20" s="1"/>
  <c r="I20" i="11"/>
  <c r="D18" i="36" s="1"/>
  <c r="A11" i="11"/>
  <c r="A12" s="1"/>
  <c r="A13" s="1"/>
  <c r="A14" s="1"/>
  <c r="A15" s="1"/>
  <c r="A16" s="1"/>
  <c r="A17" s="1"/>
  <c r="A18" s="1"/>
  <c r="A19" s="1"/>
  <c r="A11" i="10"/>
  <c r="A12"/>
  <c r="A13" s="1"/>
  <c r="A14" s="1"/>
  <c r="A15" s="1"/>
  <c r="A16" s="1"/>
  <c r="A17" s="1"/>
  <c r="A18" s="1"/>
  <c r="A19" s="1"/>
  <c r="A11" i="9"/>
  <c r="A12" s="1"/>
  <c r="A13" s="1"/>
  <c r="A14" s="1"/>
  <c r="A15" s="1"/>
  <c r="A16" s="1"/>
  <c r="A17" s="1"/>
  <c r="A18" s="1"/>
  <c r="A19" s="1"/>
  <c r="A11" i="8"/>
  <c r="A12"/>
  <c r="A13" s="1"/>
  <c r="A14" s="1"/>
  <c r="A15" s="1"/>
  <c r="A16" s="1"/>
  <c r="A17" s="1"/>
  <c r="A18" s="1"/>
  <c r="A19" s="1"/>
  <c r="A11" i="5"/>
  <c r="A12" s="1"/>
  <c r="A13" s="1"/>
  <c r="A14" s="1"/>
  <c r="A15" s="1"/>
  <c r="A16" s="1"/>
  <c r="A17" s="1"/>
  <c r="A18" s="1"/>
  <c r="A19" s="1"/>
  <c r="A11" i="4"/>
  <c r="A12"/>
  <c r="A13" s="1"/>
  <c r="A14" s="1"/>
  <c r="A15" s="1"/>
  <c r="A16" s="1"/>
  <c r="A17" s="1"/>
  <c r="A18" s="1"/>
  <c r="A19"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c r="D25"/>
  <c r="D36"/>
  <c r="D32"/>
  <c r="D20" i="18"/>
  <c r="D30" i="36" s="1"/>
  <c r="H20" i="30"/>
  <c r="D27" i="36" s="1"/>
  <c r="H20" i="15"/>
  <c r="D24" i="36" s="1"/>
  <c r="D22"/>
  <c r="D21"/>
  <c r="I20" i="5"/>
  <c r="D12" i="36" s="1"/>
  <c r="D20" i="19"/>
  <c r="I20" i="10"/>
  <c r="D17" i="36" s="1"/>
  <c r="D13"/>
  <c r="I20" i="4"/>
  <c r="D43" i="36" l="1"/>
  <c r="D31"/>
  <c r="D42" s="1"/>
  <c r="D11"/>
  <c r="D35"/>
  <c r="D41" l="1"/>
  <c r="D44" s="1"/>
</calcChain>
</file>

<file path=xl/sharedStrings.xml><?xml version="1.0" encoding="utf-8"?>
<sst xmlns="http://schemas.openxmlformats.org/spreadsheetml/2006/main" count="2040" uniqueCount="1096">
  <si>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</si>
  <si>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</si>
  <si>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</si>
  <si>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</si>
  <si>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</si>
  <si>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</si>
  <si>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</si>
  <si>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</si>
  <si>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</si>
  <si>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</si>
  <si>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</si>
  <si>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</si>
  <si>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</si>
  <si>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</si>
  <si>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</si>
  <si>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</si>
  <si>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</si>
  <si>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</si>
  <si>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</si>
  <si>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</si>
  <si>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</si>
  <si>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</si>
  <si>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</si>
  <si>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</si>
  <si>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</si>
  <si>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</si>
  <si>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</si>
  <si>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</si>
  <si>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</si>
  <si>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</si>
  <si>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</si>
  <si>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</si>
  <si>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</si>
  <si>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</si>
  <si>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</si>
  <si>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</si>
  <si>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</si>
  <si>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</si>
  <si>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</si>
  <si>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</si>
  <si>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</si>
  <si>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</si>
  <si>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</si>
  <si>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</si>
  <si>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</si>
  <si>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</si>
  <si>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</si>
  <si>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</si>
  <si>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</si>
  <si>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</si>
  <si>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</si>
  <si>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</si>
  <si>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</si>
  <si>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</si>
  <si>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</si>
  <si>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</si>
  <si>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</si>
  <si>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</si>
  <si>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</si>
  <si>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</si>
  <si>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</si>
  <si>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</si>
  <si>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</si>
  <si>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</si>
  <si>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</si>
  <si>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</si>
  <si>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</si>
  <si>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</si>
  <si>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</si>
  <si>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</si>
  <si>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</si>
  <si>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</si>
  <si>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</si>
  <si>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</si>
  <si>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</si>
  <si>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</si>
  <si>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</si>
  <si>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</si>
  <si>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</si>
  <si>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</si>
  <si>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</si>
  <si>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</si>
  <si>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</si>
  <si>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</si>
  <si>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</si>
  <si>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</si>
  <si>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</si>
  <si>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</si>
  <si>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</si>
  <si>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</si>
  <si>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</si>
  <si>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</si>
  <si>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</si>
  <si>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</si>
  <si>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</si>
  <si>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</si>
  <si>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</si>
  <si>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</si>
  <si>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</si>
  <si>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</si>
  <si>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</si>
  <si>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</si>
  <si>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</si>
  <si>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</si>
  <si>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</si>
  <si>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</si>
  <si>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</si>
  <si>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</si>
  <si>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</si>
  <si>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</si>
  <si>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</si>
  <si>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</si>
  <si>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</si>
  <si>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</si>
  <si>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</si>
  <si>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</si>
  <si>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</si>
  <si>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</si>
  <si>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</si>
  <si>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</si>
  <si>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</si>
  <si>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</si>
  <si>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</si>
  <si>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</si>
  <si>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</si>
  <si>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</si>
  <si>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</si>
  <si>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</si>
  <si>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</si>
  <si>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</si>
  <si>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</si>
  <si>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</si>
  <si>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</si>
  <si>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</si>
  <si>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</si>
  <si>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</si>
  <si>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</si>
  <si>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</si>
  <si>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</si>
  <si>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</si>
  <si>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</si>
  <si>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</si>
  <si>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</si>
  <si>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</si>
  <si>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</si>
  <si>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</si>
  <si>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</si>
  <si>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</si>
  <si>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</si>
  <si>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</si>
  <si>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</si>
  <si>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</si>
  <si>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</si>
  <si>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</si>
  <si>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</si>
  <si>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</si>
  <si>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</si>
  <si>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</si>
  <si>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</si>
  <si>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</si>
  <si>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</si>
  <si>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</si>
  <si>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</si>
  <si>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</si>
  <si>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</si>
  <si>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</si>
  <si>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</si>
  <si>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</si>
  <si>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</si>
  <si>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</si>
  <si>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</si>
  <si>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</si>
  <si>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</si>
  <si>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</si>
  <si>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</si>
  <si>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</si>
  <si>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</si>
  <si>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</si>
  <si>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</si>
  <si>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</si>
  <si>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</si>
  <si>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</si>
  <si>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</si>
  <si>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</si>
  <si>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</si>
  <si>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</si>
  <si>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</si>
  <si>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</si>
  <si>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</si>
  <si>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</si>
  <si>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</si>
  <si>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</si>
  <si>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</si>
  <si>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</si>
  <si>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</si>
  <si>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</si>
  <si>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</si>
  <si>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</si>
  <si>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</si>
  <si>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</si>
  <si>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</si>
  <si>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</si>
  <si>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</si>
  <si>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</si>
  <si>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</si>
  <si>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</si>
  <si>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</si>
  <si>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</si>
  <si>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</si>
  <si>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</si>
  <si>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</si>
  <si>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</si>
  <si>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</si>
  <si>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</si>
  <si>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</si>
  <si>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</si>
  <si>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</si>
  <si>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</si>
  <si>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</si>
  <si>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</si>
  <si>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</si>
  <si>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</si>
  <si>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</si>
  <si>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</si>
  <si>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</si>
  <si>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</si>
  <si>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</si>
  <si>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</si>
  <si>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</si>
  <si>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</si>
  <si>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</si>
  <si>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</si>
  <si>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</si>
  <si>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</si>
  <si>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</si>
  <si>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</si>
  <si>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</si>
  <si>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</si>
  <si>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</si>
  <si>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</si>
  <si>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</si>
  <si>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</si>
  <si>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</si>
  <si>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</si>
  <si>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</si>
  <si>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</si>
  <si>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</si>
  <si>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</si>
  <si>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</si>
  <si>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</si>
  <si>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</si>
  <si>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</si>
  <si>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</si>
  <si>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</si>
  <si>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</si>
  <si>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</si>
  <si>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</si>
  <si>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</si>
  <si>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</si>
  <si>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</si>
  <si>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</si>
  <si>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</si>
  <si>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</si>
  <si>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</si>
  <si>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</si>
  <si>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</si>
  <si>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</si>
  <si>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</si>
  <si>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</si>
  <si>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</si>
  <si>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</si>
  <si>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</si>
  <si>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Proiectării de Arhitectură</t>
  </si>
  <si>
    <t>[Zamfir, Mihaela Magdalena]</t>
  </si>
  <si>
    <t>Mihaela Zamfir (Grigorescu)</t>
  </si>
  <si>
    <t>GRANT CNCSIS cod 1353 nr.21/2004</t>
  </si>
  <si>
    <t>Imperfect health-The medicalization of architecture</t>
  </si>
  <si>
    <t>UAC – Urbanism.Architecture.Constructions.Journal, edited by URBAN-INCD</t>
  </si>
  <si>
    <t>UAC – Urbanism.Architecture.Constructions. Journal, edited by URBAN-INCD</t>
  </si>
  <si>
    <t>ISSN 2069-0509 (print) / 2069-6469 (on-line)</t>
  </si>
  <si>
    <t>Argument</t>
  </si>
  <si>
    <t>ISSN: 2067 – 4252</t>
  </si>
  <si>
    <t>3 studii de caz – o discuţie asupra ambientului sustenabil</t>
  </si>
  <si>
    <t>ISSN 2067 – 4252</t>
  </si>
  <si>
    <t>Arhitectura incluzivă</t>
  </si>
  <si>
    <t>Arhitectura</t>
  </si>
  <si>
    <t>ISSN 1220-3254</t>
  </si>
  <si>
    <t>6(648)</t>
  </si>
  <si>
    <t>ARHITECTURA CENTRELOR DE ZI PENTRU PERSOANE VÂRSTNICE CU DEMENŢĂ ALZHEIMER- o abordare interdisciplinară medic- arhitect- psiholog</t>
  </si>
  <si>
    <t>ISBN 978-606-638-136-9</t>
  </si>
  <si>
    <t>ARHITECTURA COMUNITĂŢII CA ARHITECTURĂ INTEGRATĂ. Analiză comparativă şi sinteză a teoriilor lui John F.C. Turner, John Habraken şi Christopher Alexander</t>
  </si>
  <si>
    <t>ISBN 978-606-638-128-4</t>
  </si>
  <si>
    <t>ARHITECTURA, ARTĂ ŞI CREATIVITATE- INTERFERENŢE AR]T[HITECTURALE. RESURSE PENTRU COMUNITATE</t>
  </si>
  <si>
    <t>REVISTĂ:
Argument 6/2014</t>
  </si>
  <si>
    <t>REVISTĂ:
Argument 6/2014 Ambient Sustenabil/Sustainable Environment</t>
  </si>
  <si>
    <t>CARTE:
ARHITECTURA VINDECĂTOARE, ARHITECTURA VINDECĂTOARE</t>
  </si>
  <si>
    <t xml:space="preserve">CARTE:
 PROVOCĂRI ÎN URBANISM, ARHITECTURĂ, DESIGN/ CHALLENGES IN URBANISM, ARCHITECTURE, DESIGN </t>
  </si>
  <si>
    <t>CARTE: 
SPAŢIU-ARTĂ-ARHITECTURĂ/SPACE-ARTS-ARCHITECTURE</t>
  </si>
  <si>
    <t>ISBN 978-606-638-067-6</t>
  </si>
  <si>
    <t>CARTE: 
SPAŢIU URBAN-SPAŢIU ARHITECTURAL-SPAŢIU DE INTERIOR</t>
  </si>
  <si>
    <t>ISBN 978-606-638-003-4</t>
  </si>
  <si>
    <t>CARTE: 
LANDSCAPE- ARCHITECTURE- TECHNOLOGY- AMBIENT</t>
  </si>
  <si>
    <t>ISBN 978-606-638-011-9</t>
  </si>
  <si>
    <t>SPAŢIUL PUBLIC ŞI COMUNITATEA. COMUNICARE, PARTICIPARE, EXPERIMENTARE</t>
  </si>
  <si>
    <t>CARTE: 
PEISAJ-ARHITECTURĂ-TEHNOLOGIE-AMBIENT</t>
  </si>
  <si>
    <t>ISBN 978-973-1884-92-9</t>
  </si>
  <si>
    <t>26-29,
 martie</t>
  </si>
  <si>
    <t>ISSN 2393 – 4425,
 ISSN-L 2393 – 4425</t>
  </si>
  <si>
    <r>
      <rPr>
        <b/>
        <u/>
        <sz val="12"/>
        <color indexed="8"/>
        <rFont val="Calibri"/>
        <family val="2"/>
      </rPr>
      <t>Mihaela Zamfir (Grigorescu)</t>
    </r>
    <r>
      <rPr>
        <sz val="12"/>
        <color indexed="8"/>
        <rFont val="Calibri"/>
        <family val="2"/>
      </rPr>
      <t>,         Mihai-Viorel Zamfir, Andreea Marin</t>
    </r>
  </si>
  <si>
    <r>
      <rPr>
        <b/>
        <u/>
        <sz val="12"/>
        <color indexed="8"/>
        <rFont val="Calibri"/>
        <family val="2"/>
      </rPr>
      <t>Mihaela  Zamfir (Grigorescu)</t>
    </r>
    <r>
      <rPr>
        <sz val="12"/>
        <color indexed="8"/>
        <rFont val="Calibri"/>
        <family val="2"/>
      </rPr>
      <t>,        Mihai-Viorel Zamfir</t>
    </r>
  </si>
  <si>
    <r>
      <t xml:space="preserve">Ştefan Mihăilescu,  Marina Mihăilă, </t>
    </r>
    <r>
      <rPr>
        <b/>
        <u/>
        <sz val="12"/>
        <color indexed="8"/>
        <rFont val="Calibri"/>
        <family val="2"/>
      </rPr>
      <t>Mihaela Zamfir (Grigorescu)</t>
    </r>
  </si>
  <si>
    <t>EUIM / 
ICAR 2015 International Conference on Architectural Research, Bucuresti</t>
  </si>
  <si>
    <t xml:space="preserve">EUIM 
</t>
  </si>
  <si>
    <r>
      <t xml:space="preserve">Reviewer:  
</t>
    </r>
    <r>
      <rPr>
        <b/>
        <u/>
        <sz val="11"/>
        <color indexed="8"/>
        <rFont val="Calibri"/>
        <family val="2"/>
      </rPr>
      <t>Mihaela Zamfir (Grigorescu)</t>
    </r>
    <r>
      <rPr>
        <sz val="11"/>
        <color indexed="8"/>
        <rFont val="Calibri"/>
        <family val="2"/>
      </rPr>
      <t xml:space="preserve">
</t>
    </r>
  </si>
  <si>
    <t>Carte:
 “Space. Art. Architecture”</t>
  </si>
  <si>
    <t xml:space="preserve">Carte:
 “Urban Space – Architectural Space – Interior Space” </t>
  </si>
  <si>
    <t>Conferinţă Internaţională:
 SMART CITIES (7th edition)</t>
  </si>
  <si>
    <t>05-06,
 decembrie</t>
  </si>
  <si>
    <t>Conferinţă Internaţională:
 INTEGRATED SYSTEMS OF LONG-TERM CARE (5th edition)</t>
  </si>
  <si>
    <t>09-10, 
mai</t>
  </si>
  <si>
    <t>Conferinţă Naţională:
Conferința Anuală OAMGMAMR- A 10-a Ediție</t>
  </si>
  <si>
    <t>09-10,  iunie</t>
  </si>
  <si>
    <t>Conferinţă Naţională:
Congresul Național de Psihiatrie, 
Ediția a 7-a</t>
  </si>
  <si>
    <t xml:space="preserve">29 mai-01 iunie </t>
  </si>
  <si>
    <t xml:space="preserve">Conferinţă Naţională:
Ediția a XV-a CONFERINŢA DE MEDICINA FAMILIEI </t>
  </si>
  <si>
    <t xml:space="preserve">28-31,  martie </t>
  </si>
  <si>
    <t>Conferinţa Naţională:
 Conferinţa Naţională Alzheimer a 9-a Ediție</t>
  </si>
  <si>
    <t>20-23, februarie</t>
  </si>
  <si>
    <t>DE LA MEDICINA FAMILIEI LA ARHITECTURA FAMILIEI. ADAPTAREA DOMICILIULUI PENTRU PERSOANA VÂRSTNICĂ  CU TULBURĂRI NEUROCOGNITIVE</t>
  </si>
  <si>
    <r>
      <rPr>
        <b/>
        <u/>
        <sz val="11"/>
        <color indexed="8"/>
        <rFont val="Calibri"/>
        <family val="2"/>
      </rPr>
      <t>Mihaela Zamfir (Grigorescu)</t>
    </r>
    <r>
      <rPr>
        <sz val="11"/>
        <color indexed="8"/>
        <rFont val="Calibri"/>
        <family val="2"/>
      </rPr>
      <t>,
 Mihai-Viorel Zamfir</t>
    </r>
  </si>
  <si>
    <t xml:space="preserve"> GRĂDINA JAPONEZĂ / THE JAPANESE GARDEN</t>
  </si>
  <si>
    <t xml:space="preserve">MEDIUL CONSTRUIT: SUPORT ȘI CADRU PENTRU PROCESUL DE INGRIJIRE A PACIENȚILOR CU
TULBURARI NEURCOGNITIVE /
BUILT ENVIRONMENT: SUPPORT AND FRAMEWORK FOR THE CARE PROCESS OF PATIENTS
WITH NEUROCOGNITIVE DISORDERS
</t>
  </si>
  <si>
    <t>Conferinţă Internaţională:
Congresul Național și Anual de Reabilitare Medicală cu Participare Internațională- Ediția 41</t>
  </si>
  <si>
    <r>
      <rPr>
        <b/>
        <u/>
        <sz val="11"/>
        <color indexed="8"/>
        <rFont val="Calibri"/>
        <family val="2"/>
      </rPr>
      <t>Mihaela Zamfir (Grigorescu)</t>
    </r>
    <r>
      <rPr>
        <sz val="11"/>
        <color indexed="8"/>
        <rFont val="Calibri"/>
        <family val="2"/>
      </rPr>
      <t>, 
Mihai-Viorel Zamfir</t>
    </r>
  </si>
  <si>
    <t>24-27,
octombrie</t>
  </si>
  <si>
    <t xml:space="preserve">DESPRE IMPORTANȚA KINETOTERAPIEI ÎN ABORDAREA PACIENTULUI CU SCLEROZĂ MULTIPLĂ. CUM DESIGN-UL SPAȚIULUI CONTRIBUIE LA CREȘTEREA EFECTULUI EXERCIȚIILOR DE KINETOTERAPIE /
ABOUT THE IMPORTANCE OF KINETOTHERAPY IN THE APPROACH OF THE PATIENT WITH MULTIPLE SCLEROSIS. HOW SPACE’S DESIGN CONTRIBUTES TO THE INCREASE OF THE EFFECTS OF KINETOTHERAPY EXERCISES
</t>
  </si>
  <si>
    <t xml:space="preserve">SPAȚIUL PENTRU TERAPIA PRIN REAMINTIRE ȘI STIMULAREA MULTISENZORIALĂ ÎN SENSE-GARDEN /
SPACE IN REMINISCENCE THERAPY AND MULTISENSORY STIMULATION IN SENSE-GARDEN
</t>
  </si>
  <si>
    <t xml:space="preserve"> ÎMBĂTRÂNIREA ACASĂ, ÎMBĂTRÂNIREA ÎN COMUNITATE.  ADAPTAREA DOMICILIULUI PENTRU PERSOANA VÂRSTNICĂ CU PARTICULARITĂȚI ÎN CAZUL TULBURĂRILOR NEUROCOGNITIVE </t>
  </si>
  <si>
    <t>Conferinţa Naţională:
Conferința Regională de Medicină de Familie Zilele Medicale Dr. Mircia Iorga, ediția a IX-a, Medicul de Familie Practician și Manager</t>
  </si>
  <si>
    <t>07-09, 
decembrie</t>
  </si>
  <si>
    <t xml:space="preserve"> IMPORTANȚA KINETOTERAPIEI  ÎN MANAGEMENTUL VÂRSTNICULUI CU BOALĂ ALZHEIMER CU ACCENT PE UN DESIGN TERAPEUTIC</t>
  </si>
  <si>
    <t>DIAGNOSTICUL POZITIV ȘI DIFERENȚIAL ÎN TULBURĂRILE NEUROCOGNITIVE</t>
  </si>
  <si>
    <r>
      <t xml:space="preserve">Mihai-Viorel Zamfir, Andreea Marin, 
</t>
    </r>
    <r>
      <rPr>
        <b/>
        <u/>
        <sz val="11"/>
        <color indexed="8"/>
        <rFont val="Calibri"/>
        <family val="2"/>
      </rPr>
      <t>Mihaela Zamfir (Grigorescu)</t>
    </r>
  </si>
  <si>
    <t xml:space="preserve">ROLUL PSIHOLOGULUI CLINICIAN  ÎN ASISTENȚA PACIENTULUI VÂRSTNIC  CU TULBURARE NEUROCOGNITIVĂ </t>
  </si>
  <si>
    <t>Conferinţa Naţională:
Al X-lea Congres Național de Geriatrie și Gerontologie- Geriatria și Gerontologia în România-Capacitatea de Refacere și Fragilitatea Vârstnicului</t>
  </si>
  <si>
    <t>18-21,
octombrie</t>
  </si>
  <si>
    <t xml:space="preserve"> IMPORTANȚA PROGRAMELOR DE KINETOTERAPIE DESTINATE VÂRSTNICULUI CU BOALĂ ALZHEIMER CU ACCENT PE UN DESIGN TERAPEUTIC SPECIFIC / 
THE IMPORTANCE OF KINETOTHERAPY PROGRAMS FOR ELDERLY WITH ALZHEIMER DISEASE WITH EMPHASIS ON SPECIFIC THERAPEUTIC DESIGN
</t>
  </si>
  <si>
    <r>
      <rPr>
        <b/>
        <u/>
        <sz val="11"/>
        <color indexed="8"/>
        <rFont val="Calibri"/>
        <family val="2"/>
      </rPr>
      <t>Mihaela Zamfir (Grigorescu)</t>
    </r>
    <r>
      <rPr>
        <sz val="11"/>
        <color indexed="8"/>
        <rFont val="Calibri"/>
        <family val="2"/>
      </rPr>
      <t>, 
Dragoș-Cristian Bogdan</t>
    </r>
  </si>
  <si>
    <t>Conferinţa Naţională:
Simpozionul Național  de Gerontopsihologie-4 
în cadrul:
Al X-lea Congres Național de Geriatrie și Gerontologie- Geriatria și Gerontologia în România-Capacitatea de Refacere și Fragilitatea Vârstnicului</t>
  </si>
  <si>
    <t xml:space="preserve">STIMULAREA MULTISENZORIALĂ PENTRU PERSOANELE CU TULBURĂRI NEUROCOGNITIVE/
MULTISENSORY STIMULATION FOR PEOPLE WITH NEUROCOGNITIVE DISORDERS
</t>
  </si>
  <si>
    <t xml:space="preserve">CERCETARE ȘI DEZVOLTARE CENTRATE PE PERSOANA CU TULBURARE NEUROCOGNITIVE MAJORĂ/
PEOPLE WITH MAJOR NEUROCOGNITIVE DISORDER - CENTRED DESIGN AND DEVELOPMENT
</t>
  </si>
  <si>
    <t xml:space="preserve">MEDIU DEMENTIA-FRIENDLY. DE LA ARHITECTURĂ LA 
COMUNITATE ȘI INVERS
</t>
  </si>
  <si>
    <t>Simpozion Național:
REMEMBER ME!</t>
  </si>
  <si>
    <t xml:space="preserve">Mihaela Zamfir (Grigorescu) </t>
  </si>
  <si>
    <t>21,
septembrie</t>
  </si>
  <si>
    <t>STANDARDE DE ÎNGRIJIRE A PACIENTULUI CU BOALĂ ALZHEIMER</t>
  </si>
  <si>
    <r>
      <t xml:space="preserve">Mihai-Viorel Zamfir, </t>
    </r>
    <r>
      <rPr>
        <b/>
        <u/>
        <sz val="11"/>
        <color indexed="8"/>
        <rFont val="Calibri"/>
        <family val="2"/>
      </rPr>
      <t xml:space="preserve">Mihaela Zamfir (Grigorescu) </t>
    </r>
  </si>
  <si>
    <t xml:space="preserve">EFECTELE KINETOTERAPIEI ASUPRA DEZVOLTĂRII CORPULUI 
UMAN ȘI POTENȚAREA ACESTORA PRIN DESIGN TERAPEUTIC
</t>
  </si>
  <si>
    <t>Conferinţa Naţională:
A XXVII-a Conferință Națională de Medicină Sportivă</t>
  </si>
  <si>
    <t>14-16,
iunie</t>
  </si>
  <si>
    <t xml:space="preserve">ARHITECTURA CONTEMPORANĂ CA SUPORT PENTRU O 
ÎMBĂTRÂNIRE SĂNĂTOASĂ ȘI ACTIVĂ  CU ACCENT PE IMPORTANȚA ACTIVITĂȚII FIZICE
</t>
  </si>
  <si>
    <t xml:space="preserve">ARHITECTURĂ ADAPTATĂ PERSOANELOR VÂRSTNICE. DE LA 
LOCUINŢĂ LA CENTRU DE ZI ŞI CĂMIN
</t>
  </si>
  <si>
    <t>Simpozion Național:
 Habitatul uman și mediul construit</t>
  </si>
  <si>
    <t xml:space="preserve"> DESPRE IMPORTANȚA KINETOTERAPIEI ÎN ABORDAREA 
PACIENTULUI  CU SCLEROZĂ MULTIPLĂ (S.M.). CUM DESIGN-UL SPAȚIULUI POATE CONTRIBUI LA CREȘTEREA EFECTULUI EXERCIȚIILOR DE KINETOTERAPIE
</t>
  </si>
  <si>
    <t>22-24,
mai</t>
  </si>
  <si>
    <t>Simpozion Național:
 SM ȘI IUBIREA DE SINE</t>
  </si>
  <si>
    <t>09,
martie</t>
  </si>
  <si>
    <t>Conferinţă Naţională:
 Conferinţa Naţională Alzheimer</t>
  </si>
  <si>
    <t>21-24,
februarie</t>
  </si>
  <si>
    <t xml:space="preserve">INSTRUMENTE ARHITECTURALE ÎN COMBATEREA DEPRESIEI LA VÂRSTNICUL CU AFECTARE COGNITIVĂ. DE LA LOCUINȚĂ LA SPAȚIUL PUBLIC /
ARCHITECTURAL TOOLS IN COMBATING DEPRESSION IN THE ELDERLY WITH COGNITIVE IMPAIRMENT. FROM DWELLING TO PUBLIC SPACE
</t>
  </si>
  <si>
    <r>
      <rPr>
        <b/>
        <u/>
        <sz val="11"/>
        <color indexed="8"/>
        <rFont val="Calibri"/>
        <family val="2"/>
      </rPr>
      <t>Mihaela Zamfir (Grigorescu)</t>
    </r>
    <r>
      <rPr>
        <sz val="11"/>
        <color indexed="8"/>
        <rFont val="Calibri"/>
        <family val="2"/>
      </rPr>
      <t>, 
Mihai-Viorel Zamfir, Andreea Marin</t>
    </r>
  </si>
  <si>
    <t xml:space="preserve">KINETOTERAPIE PENTRU PERSOANA VÂRSTNICĂ CU DEMENȚĂ ȘI IMPORTANȚA SPAȚIULUI ÎN COMBATEREA DEPRESIEI PRIN MIȘCARE /
KINETOTHERAPY FOR THE ELDERLY WITH DEMENTIA AND THE IMPORTANCE OF SPACE IN DEPRESSION MANAGEMENT BY MOVEMENT
</t>
  </si>
  <si>
    <t xml:space="preserve">TERAPIA PRIN REAMINTIRE PENTRU PERSOANELE CU DEMENȚĂ /
REMINISCENCE THERAPY FOR PEOPLE WITH DEMENTIA
</t>
  </si>
  <si>
    <t xml:space="preserve">STIMULAREA MULTISENZORIALĂ A PERSOANEI CU DEFICIT COGNITIV /
MULTISENSORY STIMULATION OF THE PERSON WITH COGNITIVE DEFICIT
</t>
  </si>
  <si>
    <t xml:space="preserve">FUNCȚIILE SPAȚIULUI DESTINAT TERAPIEI PRIN REMINISCENȚĂ ȘI STIMULARE MULTISENZORIALĂ /
THE FUNCTIONS OF THE SPACE DESIGNED FOR REMINISCENCE THERAPY AND MULTISENSORY STIMULATION
</t>
  </si>
  <si>
    <t>CONCEPTUL SENSE-GARDEN / SENSE-GARDEN - THE CONCEPT</t>
  </si>
  <si>
    <t xml:space="preserve"> INDOOR-OUTDOOR CENTERS FOR PEOPLE WITH DEMENTIA. FROM INTERIOR DESIGN TO THERAPEUTICAL GARDENS</t>
  </si>
  <si>
    <t xml:space="preserve">Conferinţă Internaţională:
RECENT TRENDS IN SOCIAL SCIENCES (5th edition) </t>
  </si>
  <si>
    <t>11-12,
mai</t>
  </si>
  <si>
    <t>GARDEN AS THERAPEUTIC TOOL IN ALZHEIMER’S DISEASE</t>
  </si>
  <si>
    <t>26-29,
aprilie</t>
  </si>
  <si>
    <t xml:space="preserve"> IS ROMANIA A DEMENTIA FRIENDLY SOCIETY? - A CRITICAL  SURVEY AMONG ROMANIAN PSYCHOLOGISTS, ARCHITECTS AND NON-PROFESSIONALS</t>
  </si>
  <si>
    <t>Conferinţă Internaţională:
ADI 2017- 32nd International Conference of Alzheimer’s Disease International, Kyoto, Japonia</t>
  </si>
  <si>
    <t xml:space="preserve"> A CHECK LIST FOR ASSESING DEMENTIA FRIENDLY DESIGN: ARCHITECTURE AS NON-PHARMACOLOGICAL MEAN IN ASSISTANCE OF PATIENTS WITH DEMENTIA</t>
  </si>
  <si>
    <t>01-04,
aprilie</t>
  </si>
  <si>
    <t>Conferință Internațională:
 25th European Congress of Psychiatry, Florența, Italia</t>
  </si>
  <si>
    <t xml:space="preserve">Conferință Internațională:
Al IX-lea Congres Național de Geriatrie și Gerontologie- Geriatria și Gerontologia în România-65 de ani de prezență națională și internațională </t>
  </si>
  <si>
    <t>19-22,
octombrie</t>
  </si>
  <si>
    <r>
      <rPr>
        <b/>
        <u/>
        <sz val="11"/>
        <color indexed="8"/>
        <rFont val="Calibri"/>
        <family val="2"/>
      </rPr>
      <t>Mihaela Zamfir (Grigorescu)</t>
    </r>
    <r>
      <rPr>
        <sz val="11"/>
        <color indexed="8"/>
        <rFont val="Calibri"/>
        <family val="2"/>
      </rPr>
      <t>, 
Mihai-Viorel Zamfir, Andreea Marin, Alina Letiția Matei, Ileana Ciobanu, Dragoș-Cristian Bogdan</t>
    </r>
  </si>
  <si>
    <t>Mihai-Viorel Zamfir, Mihaela Zamfir (Grigorescu)</t>
  </si>
  <si>
    <t xml:space="preserve">SPATIUL TERAPEUTIC PENTRU REMINISCENCE THERAPY. O ABORDARE INTERDISCIPLINARĂ /
THERAPEUTIC SPACE FOR REMINISCENCE THERAPY. AN INTERDISCIPLINARY APPROACH
</t>
  </si>
  <si>
    <r>
      <t xml:space="preserve">Ileana Ciobanu, 
</t>
    </r>
    <r>
      <rPr>
        <b/>
        <u/>
        <sz val="11"/>
        <color indexed="8"/>
        <rFont val="Calibri"/>
        <family val="2"/>
      </rPr>
      <t>Mihaela Zamfir (Grigorescu)</t>
    </r>
    <r>
      <rPr>
        <sz val="11"/>
        <color indexed="8"/>
        <rFont val="Calibri"/>
        <family val="2"/>
      </rPr>
      <t xml:space="preserve">, 
Andreea Marin, Mihai-Viorel Zamfir, Artur Serrano, 
Mihai Berteanu
</t>
    </r>
  </si>
  <si>
    <t xml:space="preserve">DESPRE ENERGIE ALTFEL. TIPURI DE SPAȚII ARHITECTURALE CONTEMPORANE CA SUPORT PENTRU KINETOTERAPIE /
DIFFERENT ABOUT ENERGY. TYPES OF CONTEMPORARY ARCHITECTURAL SPACES AS SUPPORT FOR KINETOTHERAPY
</t>
  </si>
  <si>
    <t>Conferință Internațională:
Energia și mediul în context contemporan</t>
  </si>
  <si>
    <t>12,
octombrie</t>
  </si>
  <si>
    <t>ROLUL GRĂDINILOR TERAPEUTICE ÎN CADRUL CĂMINELOR PENTRU PERSOANE VÂRSTNICE CU DEMENȚĂ, UN INSTRUMENT DE MEDIU SEMNIFICATIV</t>
  </si>
  <si>
    <r>
      <rPr>
        <b/>
        <u/>
        <sz val="11"/>
        <color indexed="8"/>
        <rFont val="Calibri"/>
        <family val="2"/>
      </rPr>
      <t>Mihaela Zamfir (Grigorescu)</t>
    </r>
    <r>
      <rPr>
        <sz val="11"/>
        <color indexed="8"/>
        <rFont val="Calibri"/>
        <family val="2"/>
      </rPr>
      <t xml:space="preserve">,
 Ileana Ciobanu, Mihai-Viorel Zamfir, Andreea Marin, Artur Serrano, 
Mihai Berteanu
</t>
    </r>
  </si>
  <si>
    <t>Conferinţă Naţională:
 AL 40-LEA CONGRES NAȚIONAL ANUAL DE REABILITARE MEDICALĂ</t>
  </si>
  <si>
    <t>27-30,
septembrie</t>
  </si>
  <si>
    <t xml:space="preserve">ARHITECT ȘI MEDIC GERIATRU ÎN SPRIJINUL PACIENTULUI  VÂRSTNIC CU BOALĂ ALZHEIMER. 7 ANI DE COLABORARE INTERDISCIPLINARĂ 2010-2017. </t>
  </si>
  <si>
    <t>Simpozion Național:
 REMEMBER ME!</t>
  </si>
  <si>
    <t>22,
septembrie</t>
  </si>
  <si>
    <t xml:space="preserve"> INDOOR-OUTDOOR. DESIGNUL DEDICAT PERSOANELOR VÂRSTNICE CU BOALĂ ALZHEIMER.</t>
  </si>
  <si>
    <t>Simpozion Național:
ALZHEIMER. ÎNAINTE ŞI DUPĂ DIAGNOSTIC. În cadrul SENIOR EXPO</t>
  </si>
  <si>
    <t>02,
mai</t>
  </si>
  <si>
    <t>Conferinţă Naţională:
MANAGEMENTUL SERVICIILOR PENTRU VÂRSTNICI. SUSTENABILITATE ȘI DEZVOLTARE PROFESIONALĂ</t>
  </si>
  <si>
    <t>MANAGEMENTUL TULBURĂRILOR DE DEGLUTIȚIE LA VÂRSTNICII DIN CENTRELE DE ASISTENȚĂ PE TERMEN LUNG</t>
  </si>
  <si>
    <t>ARHITECTURA CA SUPORT ÎN REABILITAREA COGNITIVĂ A PACIENȚILOR CU DEMENȚĂ</t>
  </si>
  <si>
    <r>
      <rPr>
        <b/>
        <u/>
        <sz val="11"/>
        <color indexed="8"/>
        <rFont val="Calibri"/>
        <family val="2"/>
      </rPr>
      <t>Mihaela Zamfir (Grigorescu)</t>
    </r>
    <r>
      <rPr>
        <sz val="11"/>
        <color indexed="8"/>
        <rFont val="Calibri"/>
        <family val="2"/>
      </rPr>
      <t>, 
Mihai-Viorel Zamfir, Maria Moglan</t>
    </r>
  </si>
  <si>
    <t xml:space="preserve"> Conferinţă Naţională :
 A XIV-a Conferință Națională de Balneologie și Recuperare Medicală- Abordarea multidimensională în geriatrie și gerontologie</t>
  </si>
  <si>
    <t>07-09,
aprilie</t>
  </si>
  <si>
    <t xml:space="preserve"> INSTRUMENTE ARHITECTURALE ÎN SPRIJINUL LONGEVITĂȚII ACTIVE. O ABORDARE BIO-PSIHO-SOCIO-CULTURALĂ</t>
  </si>
  <si>
    <t xml:space="preserve"> Conferinţă Naţională :
 Cel de-ai XVII-lea Congres Național de Medicină Internă</t>
  </si>
  <si>
    <t>29 martie-01 aprilie</t>
  </si>
  <si>
    <t xml:space="preserve">3 TIPURI DE MEDII DEMENTIA FRIENDLY, DE LA LOCUINȚĂ LA CENTRU DE ZI ȘI CĂMIN. PRINCIPII CONTEMPORANE ȘI PROVOCĂRII VIITOARE PENTRU ARHITECTURĂ ȘI DESIGN. </t>
  </si>
  <si>
    <t xml:space="preserve"> Conferinţă Naţională :
 Conferinţa Naţională Alzheimer</t>
  </si>
  <si>
    <t>22-25,
februarie</t>
  </si>
  <si>
    <t>ARHITECTURĂ CONTEMPORANĂ DEMENTIA-FRIENDLY. O GRILĂ DE EVALUARE PENTRU DESIGNUL CĂMINELOR PENTRU PERSOANE VÂRSTNICE</t>
  </si>
  <si>
    <t xml:space="preserve">SOLUŢII PRACTICE DE ORIENTARE TEMPORO-SPAŢIALĂ ÎN CADRUL CENTRELOR PENTRU PERSOANE VÂRSTNICE CU DEMENŢĂ </t>
  </si>
  <si>
    <t>SMALL IS BEAUTIFUL-ARCHITECTURE OF COMMUNITY-BASED DAY CARE CENTERS FOR ELDERLY, A CHALLENGE FOR AN AGEING SOCIETY</t>
  </si>
  <si>
    <t>Conferință Internațională:
IN BETWEEN SCALES</t>
  </si>
  <si>
    <t>MULTIFUNCTIONAL SPACE RELATED TO THE SCALE OF COMMUNITY CENTERS. From merging-concomitance to polyvalenceadaptability</t>
  </si>
  <si>
    <t>28-30,
septembrie</t>
  </si>
  <si>
    <t>BUILDING AN ARCHITECTURAL DISCOURSE- A REVIEW ON SCHOLARLY ACADEMIC SPACE, UAUIM</t>
  </si>
  <si>
    <t xml:space="preserve"> PRINCIPII DE CALITATE ÎN ARHITECTURA CONTEMPORANĂ A CENTRELOR DE VÂRSTNICI DE TIP NURSING HOME</t>
  </si>
  <si>
    <t xml:space="preserve"> Conferinţă Naţională :
Al VIII-lea Congres Național de Geriatrie și Gerontologie- Abordarea multidimensională în geriatrie și gerontologie</t>
  </si>
  <si>
    <t>20-23,
octombrie</t>
  </si>
  <si>
    <t>UN NOU SINDROM GERIATRIC: DISFAGIA OROFARINGIANĂ</t>
  </si>
  <si>
    <t>PAVILION LIFELONG LEARNING-PRILEJ DE INTERGENERAŢIONALITATE</t>
  </si>
  <si>
    <r>
      <rPr>
        <b/>
        <u/>
        <sz val="11"/>
        <color indexed="8"/>
        <rFont val="Calibri"/>
        <family val="2"/>
      </rPr>
      <t>Mihaela Zamfir (Grigorescu)</t>
    </r>
    <r>
      <rPr>
        <sz val="11"/>
        <color indexed="8"/>
        <rFont val="Calibri"/>
        <family val="2"/>
      </rPr>
      <t>, 
Magda Stănculescu, Mihai-Viorel Zamfir</t>
    </r>
  </si>
  <si>
    <t>IMPACTUL MEDIULUI CONSTRUIT ASUPRA CALITATII VIETII PACIENTILOR CU DEMENTA, CONFERINTA NATIONALA ALZHEIMER</t>
  </si>
  <si>
    <t xml:space="preserve"> Conferinţă Naţională :
CONFERINȚA NAȚIONALĂ ALZHEIMER</t>
  </si>
  <si>
    <t>24-27,
februarie</t>
  </si>
  <si>
    <t>ARHITECTURA ÎN SPRIJINUL PACIENTILOR CU DEMENTA. PRINCIPII DE DESIGN</t>
  </si>
  <si>
    <t xml:space="preserve"> ARHITECTURA AGE-FRIENDLY. PRINCIPII CONTEMPORANE ÎNDESIGNUL CENTRELOR PENTRU PERSOANE VÂRSTNICE</t>
  </si>
  <si>
    <t xml:space="preserve"> Conferinţă Naţională :
SERVICIILE DE ÎNGRIJIRE PE TERMEN LUNG SI SCHIMBARILE DEMOGRAFICE </t>
  </si>
  <si>
    <t>04-06,
aprilie</t>
  </si>
  <si>
    <t xml:space="preserve"> CUM ADAPTAM LOCUINTA ÎN SPRIJINUL VÂRSTNICULUI CUDEMENTA ALZHEIMER. PRINCIPII DE DESIGN CONTEMPORAN</t>
  </si>
  <si>
    <t>INDIVIDUALITATEA UNEI PERSOANE, INDIVIDUALITATEA UNEI COMUNITATI</t>
  </si>
  <si>
    <r>
      <rPr>
        <b/>
        <u/>
        <sz val="11"/>
        <color indexed="8"/>
        <rFont val="Calibri"/>
        <family val="2"/>
      </rPr>
      <t>Mihaela Zamfir (Grigorescu)</t>
    </r>
    <r>
      <rPr>
        <sz val="11"/>
        <color indexed="8"/>
        <rFont val="Calibri"/>
        <family val="2"/>
      </rPr>
      <t>,
 Bogdan Cuc</t>
    </r>
  </si>
  <si>
    <t xml:space="preserve">Simpozion Național:
ROMÂNIA IDENTITARA
</t>
  </si>
  <si>
    <t>23,
iunie</t>
  </si>
  <si>
    <t xml:space="preserve"> SPATIUL PUBLIC SI COMUNITATEA AZI. VIZITÂND VENETIA / PUBLIC SPACE AND COMMUNITY TODAY. VISITING VENICE </t>
  </si>
  <si>
    <t>Conferință Internațională:
SCOALA INTERNATIONALA DE VARA GIURGIU, EDITIA A IV-A</t>
  </si>
  <si>
    <t>ArhiTERAPIE ÎN DEMENŢA ALZHEIMER.  Lumină – formă – culoare – texture</t>
  </si>
  <si>
    <t xml:space="preserve"> Conferinţă Naţională :
PSIHOARHITECTURA</t>
  </si>
  <si>
    <r>
      <rPr>
        <b/>
        <u/>
        <sz val="11"/>
        <color indexed="8"/>
        <rFont val="Calibri"/>
        <family val="2"/>
      </rPr>
      <t>Mihaela Zamfir (Grigorescu)</t>
    </r>
    <r>
      <rPr>
        <sz val="11"/>
        <color indexed="8"/>
        <rFont val="Calibri"/>
        <family val="2"/>
      </rPr>
      <t>,
 Andreea Marin, Ileana Ciobanu</t>
    </r>
  </si>
  <si>
    <t>27-28,
noiembrie</t>
  </si>
  <si>
    <t xml:space="preserve"> SPAŢIUL TERAPEUTIC ÎN REABILITAREA MEDICALĂ</t>
  </si>
  <si>
    <r>
      <t xml:space="preserve">Ileana Ciobanu, 
</t>
    </r>
    <r>
      <rPr>
        <b/>
        <u/>
        <sz val="11"/>
        <color indexed="8"/>
        <rFont val="Calibri"/>
        <family val="2"/>
      </rPr>
      <t>Mihaela Zamfir (Grigorescu)</t>
    </r>
    <r>
      <rPr>
        <sz val="11"/>
        <color indexed="8"/>
        <rFont val="Calibri"/>
        <family val="2"/>
      </rPr>
      <t>,
 Andreea Marin, Mihai Berteanu</t>
    </r>
  </si>
  <si>
    <t xml:space="preserve"> ADAPTAREA LOCUINŢEI PENTRU SENIORI ÎN SCOPUL CREŞTERII CONFORTULUI FIZIC ŞI PSIHIC</t>
  </si>
  <si>
    <t>Simpozion Național:
PSIHOLOGIA SĂNĂTĂŢII- modelul biomedical, psihologic şi social</t>
  </si>
  <si>
    <t>31,
octombrie</t>
  </si>
  <si>
    <t>EXPOCONFERINŢELE DE ARHITECTURĂ RIFF, INGLASS, GIS ŞI LAUD CA MODEL DE EDUCAŢIE CONTINUĂ DE ARHITECTURĂ. EXPERIENŢA PERSONALĂ 2010-2015</t>
  </si>
  <si>
    <t xml:space="preserve"> Conferinţă Naţională :
EDUCAŢIA ÎN ARHITECTURĂ- SESIUNE DE COMUNICĂRI ŞTIINŢIFICE</t>
  </si>
  <si>
    <t>20-21,
mai</t>
  </si>
  <si>
    <t>DEMENTIA  FRIENDLY ENVIRONMENT -DESIGNUL CĂMINELOR DESTINATE PERSOANELOR VÂRSTNICE-</t>
  </si>
  <si>
    <t>25-28,
februarie</t>
  </si>
  <si>
    <t>A BRIEF INTRODUCTION TO COMMUNITY ARCHITECTURE CONCEPT -from believing to reality-</t>
  </si>
  <si>
    <t>Conferință Internațională:
ICAR</t>
  </si>
  <si>
    <t>26-29,
martie</t>
  </si>
  <si>
    <t xml:space="preserve"> ARHITECTURA CLĂDIRILOR DE ÎNVĂŢĂMÂNT PREUNIVERSITAR CA DISCURS SUSTENABIL. DE LA OM LA SPAŢIUL COMUNITĂŢII</t>
  </si>
  <si>
    <r>
      <t xml:space="preserve">Marina Mihăilă, 
</t>
    </r>
    <r>
      <rPr>
        <b/>
        <u/>
        <sz val="11"/>
        <color indexed="8"/>
        <rFont val="Calibri"/>
        <family val="2"/>
      </rPr>
      <t>Mihaela Zamfir (Grigorescu)</t>
    </r>
  </si>
  <si>
    <t xml:space="preserve"> Conferinţă Naţională:
CONFERINTA NATIONALA ALZHEIMER</t>
  </si>
  <si>
    <t xml:space="preserve"> Conferinţă Naţională:
CLĂDIREA CA FACTOR DE DEPOLUARE URBANĂ. PROVOCĂRI ALE CONCEPTULUI DE DURABILITATE</t>
  </si>
  <si>
    <t>28,
noiembrie</t>
  </si>
  <si>
    <t xml:space="preserve">
Simpozion Național:
PROVOCĂRI ÎN ARHITECTURĂ, URBANISM, DESIGN</t>
  </si>
  <si>
    <t>14,
noiembrie</t>
  </si>
  <si>
    <t>SCHIMB DE VALORI. ARHITECTUL DEMIURG-ARHITECTUL INTEGRATOR-DEMI-ARHITECTUL</t>
  </si>
  <si>
    <t>Simpozion Național:
ARHITECTURA ÎN “EUROPA 2020”</t>
  </si>
  <si>
    <t>18,
octombrie</t>
  </si>
  <si>
    <t>LOCUINŢĂ PENTRU TREI GENERAŢII, DESTINUL UNUI CONCEPT</t>
  </si>
  <si>
    <t>Simpozion Național:
CERCETARE PRIN PROIECT- SESIUNE ŞTIINŢIFICĂ</t>
  </si>
  <si>
    <t>15-16,
mai</t>
  </si>
  <si>
    <t xml:space="preserve">ARHITECTURA CENTRELOR DE ZI PENTRU PERSOANE VÂRSTNICE CU DEMENŢĂ ALZHEIMER
- o abordare interdisciplinară medic-arhitect-psiholog
</t>
  </si>
  <si>
    <r>
      <t xml:space="preserve">Mihaela Zamfir (Grigorescu),
</t>
    </r>
    <r>
      <rPr>
        <sz val="11"/>
        <color indexed="8"/>
        <rFont val="Calibri"/>
        <family val="2"/>
      </rPr>
      <t xml:space="preserve"> Mihai-Viorel Zamfir, Andreea Marin</t>
    </r>
  </si>
  <si>
    <t xml:space="preserve"> Conferinţă Naţională:
ARHITECTURA VINDECĂTOARE </t>
  </si>
  <si>
    <t>12-13,
iunie</t>
  </si>
  <si>
    <t>ÎMBĂTRÂNIREA ACASĂ-ÎMBĂTRÂNIREA ÎN COMUNITATE. MODELE CONTEMPORANE DE ASISTENŢĂ A VARSTNICULUI, PERSPECTIVA ARHITECTULUI.</t>
  </si>
  <si>
    <t xml:space="preserve"> Conferinţă Naţională:
Atelierul de formare interdisciplinară GerontoASSIST-Asistenţa multidimensională a varstnicului în familie şi în comunitate-în cadrul programului de formare GeroHOMEASSIST-Asistenţa interdisciplinară a pacientului vârstnic la domiciliu</t>
  </si>
  <si>
    <t xml:space="preserve">ADAPTAREA LOCUINŢEI PENTRU PERSOANELE VÂRSTNICE. PERSPECTIVA ARHITECTULUI
</t>
  </si>
  <si>
    <t xml:space="preserve"> Relatia ARHITECTURĂ-ÎMBĂTRÂNIRE-VÂRSTE. O abordare interdisciplinară ARHITECT-GERONTOLOG-GERIATRU</t>
  </si>
  <si>
    <t>Simpozion Național:
ARHITECTURA INCLUZIVĂ-Zilele Arhitecturii</t>
  </si>
  <si>
    <t>21,
noiembrie</t>
  </si>
  <si>
    <t xml:space="preserve"> GerontoASSIST: ATELIER DE FORMARE INTERDISCIPLINARĂ ÎN “ASISTENŢA MULTIDIMENSIONALĂ A VÂRSTNICULUI ÎN FAMILIE ŞI ÎN COMUNITATE”. PREZENTARE DE PROIECT</t>
  </si>
  <si>
    <t xml:space="preserve">ASPECTE CONTEMPORANE ÎN PROIECTAREA CENTRELOR PENTRU VÂRSTNICI </t>
  </si>
  <si>
    <t>Conferință Internațională:
Şcoala de vară  GIURGIU august</t>
  </si>
  <si>
    <t>august</t>
  </si>
  <si>
    <t xml:space="preserve"> COMUNITĂŢI SUSTENABILE ÎN CONTEXTUL ÎMBĂTRÂNIRII SOCIETĂŢII. PREMIZE PENTRU ARHITECTURĂ</t>
  </si>
  <si>
    <t xml:space="preserve">Simpozion Național:
AMBIENT SUSTENABIL </t>
  </si>
  <si>
    <t>29-30,
mai</t>
  </si>
  <si>
    <t xml:space="preserve">TREI STUDII DE CAZ. O DISCUŢIE ASUPRA AMBIENTULUI SUSTENABIL. </t>
  </si>
  <si>
    <r>
      <t xml:space="preserve">Marina Mihăilă, Ştefan Mihăilescu, 
</t>
    </r>
    <r>
      <rPr>
        <b/>
        <u/>
        <sz val="11"/>
        <color indexed="8"/>
        <rFont val="Calibri"/>
        <family val="2"/>
      </rPr>
      <t>Mihaela Zamfir (Grigorescu)</t>
    </r>
  </si>
  <si>
    <t>ÎNGRIJIREA VÂRSTNICULUI-ASPECTE CONTEMPORANE ÎN PROIECTAREA CENTRELOR PENTRU VÂRSTNICI</t>
  </si>
  <si>
    <t>Simpozion Național:
“STOP! ABUZULUI  ASUPRA  VÂRSTNICILOR!</t>
  </si>
  <si>
    <t>21,
mai</t>
  </si>
  <si>
    <t>INTERFERENŢE AR]T[HITECTURALE -RESURSE PENTRU COMUNITATE-</t>
  </si>
  <si>
    <t>Simpozion Național:
SPAŢIU, ARTĂ, ARHITECTURĂ</t>
  </si>
  <si>
    <t>20,
aprilie</t>
  </si>
  <si>
    <t>A SHORT STUDY ON IMAGING NEW TOWERS WITHIN THE CITY. STUDENTS PROJECTS</t>
  </si>
  <si>
    <r>
      <t xml:space="preserve">Marina Mihăilă, 
</t>
    </r>
    <r>
      <rPr>
        <b/>
        <u/>
        <sz val="11"/>
        <color indexed="8"/>
        <rFont val="Calibri"/>
        <family val="2"/>
      </rPr>
      <t>Mihaela Zamfir (Grigorescu)</t>
    </r>
    <r>
      <rPr>
        <sz val="11"/>
        <color indexed="8"/>
        <rFont val="Calibri"/>
        <family val="2"/>
      </rPr>
      <t>,
Ştefan Mihăilescu</t>
    </r>
  </si>
  <si>
    <t>Conferință Internațională:
INCD INCERC- CONFERINŢĂ INTERNAŢIONALĂ,  ediţia a V-a</t>
  </si>
  <si>
    <t>VÂRSTNICUL FRAGIL ŞI IMBĂTRÂNIREA ÎN COMUNITATE. PRINCIPII INTERDICIPLINARE DE GERONTOARHITECTURĂ.</t>
  </si>
  <si>
    <t xml:space="preserve">
 Conferinţă Naţională:
A 37-a CONFERINŢĂ NAŢIONALĂ DE GERIATRIE ŞI GERONTOLOGIE</t>
  </si>
  <si>
    <t>18-20,
octombrie</t>
  </si>
  <si>
    <t>MENŢINEREA VÂRSTNICULUI FRAGIL ÎN COMUNITATATE. COLABORAREA DINTRE ARHITECT ŞI GERONTOLOG</t>
  </si>
  <si>
    <t xml:space="preserve"> Conferinţă Naţională:
A IV-a Editie a CONFERINŢEI NAŢIONALE DE CERCETARE ÎN CONSTRUCŢII, ECONOMIA CONSTRUCŢIILOR, ARHITECTURĂ, URBANISM ŞI DEZVOLTARE URBANĂ</t>
  </si>
  <si>
    <t>19,
octombrie</t>
  </si>
  <si>
    <t>SCENOGRAFII URBANE. AVATARELE STICLEI. INOVAŢIE ŞI TRANSPARENŢĂ</t>
  </si>
  <si>
    <t>28,
iunie</t>
  </si>
  <si>
    <t xml:space="preserve"> Conferinţă Naţională:
ZILELE FACULTĂŢII DE ARHITECTURĂ, UNIVERSITATEA SPIRU HARET</t>
  </si>
  <si>
    <t xml:space="preserve"> ADAPTAREA LOCUINŢEI PENTRU PERSOANELE VÂRSTNICE. PERSPECTIVA ARHITECTULUI</t>
  </si>
  <si>
    <t>Simpozion Național:
ASISTENŢA PACIENTULUI VÂRSTNIC LA DOMICILIU- PROGRAM DE FORMARE INTERDISCIPLINARĂ, INSTITUTUL NAŢIONAL DE RECUPERARE, MEDICINĂ FIZICĂ ŞI BALNEOLOGIE</t>
  </si>
  <si>
    <t>iunie</t>
  </si>
  <si>
    <t>SCHIMB CULTURAL-[trans]culturaţie-[trans]arhitectură</t>
  </si>
  <si>
    <t xml:space="preserve">
Conferință Internațională:
EXPERIMENTE URBANE- EVENIMENTE CULTURALE</t>
  </si>
  <si>
    <t>28-29,
martie</t>
  </si>
  <si>
    <t>SPAŢIUL PUBLIC ŞI COMUNITATEA</t>
  </si>
  <si>
    <t>Simpozion Național:
5 O’CLOCK- WORKSHOP</t>
  </si>
  <si>
    <t>05-08,
martie</t>
  </si>
  <si>
    <t>RETHINKING ARCHITECTURE IN A SOCIETY OF GLOBALIZATION. ]towards a community’s architecture[</t>
  </si>
  <si>
    <t>CONFERINŢA INTERNAŢIONALĂ:
 ICAR (RE)writing history</t>
  </si>
  <si>
    <t>18-20,
mai</t>
  </si>
  <si>
    <t>ASPECTE COMUNITARE îN PROIECTAREA CENTRELOR PENTRU VâRSTNICI</t>
  </si>
  <si>
    <t>Conferinţă Naţională:
ROMHOTEL</t>
  </si>
  <si>
    <t>noiembrie</t>
  </si>
  <si>
    <t>ASPECTE CONTEMPORANE ÎN PROIECTAREA CENTRELOR PENTRU VÂRSTNICI – O ABORDARE INTERDISCIPLINARĂ</t>
  </si>
  <si>
    <t>Conferinţă Naţională:
CONFERINŢA NAŢIONALĂ A SOCIETĂŢII ROMÂNE DE GERIATRIE ŞI GERONTOLOGIE, Ed.a 36-a</t>
  </si>
  <si>
    <t>16,
octombrie</t>
  </si>
  <si>
    <t>DEFINIŢII ALE MODERNISMULUI ŞI AVANGARDEI ÎN OPERA LUI MARCEL IANCU</t>
  </si>
  <si>
    <t>Conferinţă Naţională:
BIFE</t>
  </si>
  <si>
    <t xml:space="preserve"> SPAŢIUL PUBLIC ŞI COMUNITATEA. COMUNICARE,  PARTICIPARE,  EXPERIMENTARE</t>
  </si>
  <si>
    <t xml:space="preserve">Simpozion Național:
EXPO-AMBIENT - SIMPOZIONUL CONSTRUCT  </t>
  </si>
  <si>
    <t>octombrie</t>
  </si>
  <si>
    <t xml:space="preserve"> UPGRADE VIS-A-VIS DE SPAŢIUL PUBLIC-CONSIDERAŢII PRIVIND RĂSPUNSUL ARHITECTURII LA CERINŢELE COMUNITĂŢII</t>
  </si>
  <si>
    <t>CONFERINŢA INTERNAŢIONALĂ:
UPGRADE-DEZVOLTARE PRIN CONTINUITATE</t>
  </si>
  <si>
    <t>mai</t>
  </si>
  <si>
    <t>UPGRADE LIPSCANI-IDENTITATEA LOCALĂ ÎNTRE VALOARE CULTURALĂ ŞI VALOARE DE UTILIZARE</t>
  </si>
  <si>
    <t>REABILITAREA ANSAMBLURILOR REZIDENŢIALE COLECTIVE CA FACTOR REGENERATOR AL PEISAJULUI URBAN ŞI ARHITECTURAL. APLICAŢIE LA BLOCURILE DIN PANOURI MARI PREFABRICATE</t>
  </si>
  <si>
    <t>Conferinţă Naţională</t>
  </si>
  <si>
    <t xml:space="preserve"> METODE DE CERCETARE ÎN REABILITAREA PATRIMONIULUI CONSTRUIT-cu aplicaţie pe imobilul din Str. Covaci nr.5</t>
  </si>
  <si>
    <t>UAUIM</t>
  </si>
  <si>
    <t>Autor</t>
  </si>
  <si>
    <t>Manager de Comunicare</t>
  </si>
  <si>
    <t>Membru
 în echipa proiectului
https://sense-garden.eu/project-team</t>
  </si>
  <si>
    <t>finalizat</t>
  </si>
  <si>
    <t>Curator</t>
  </si>
  <si>
    <t>Centru comunitar pentru seniori- 
Expoziţie organizată la Institutul Naţional de Gerontologie şi Geriatrie Ana Aslan</t>
  </si>
  <si>
    <t>Privat</t>
  </si>
  <si>
    <t>Autorizat</t>
  </si>
  <si>
    <t>Autorizat si Construit</t>
  </si>
  <si>
    <t xml:space="preserve">Casa “ALEXA”
locuinţă unifamilială p+1, 
(2015), Bucureşti, sector 4, S.D.=164.68mp., S.C.=80.00mp
</t>
  </si>
  <si>
    <t>Casa “ZENOVIA”,
locuinţă unifamilială p+m, 
(2019), Jud. Ilfov, Com. Dascălu, S.D.=205.22mp., S.C.=106.60mp</t>
  </si>
  <si>
    <t xml:space="preserve"> Casa “NICOL”
locuinţă unifamilială p+1 şi împrejmuire gard, (2015), Jud. Ilfov, Com. Copăceni, S.D.=246.64mp., S.C.=153.60mp</t>
  </si>
  <si>
    <t xml:space="preserve"> Casa “ALMI”
locuinţă unifamilială parter- modernizare, consolidare şi recompartimentare,
 (2015), Bucureşti, sector 1</t>
  </si>
  <si>
    <t xml:space="preserve">Casa GOGA
locuinţă unifamilială S parţial+p+1, 
(2015), Bucureşti, sector 3, S.D.=176.68mp., S.C.=77.08mp
</t>
  </si>
  <si>
    <t xml:space="preserve">Casa DUMITRU
consolidare, modernizare şi supraînălţare locuinţă p+m, 
(2015), Bucureşti, sector 5, S.D.=104.88mp., S.C.=52.44mp
</t>
  </si>
  <si>
    <t xml:space="preserve">Casa “POLI”
locuinţă unifamilială Sp+p+1e+m- mansardare parțială, modernizare și renovare, 
(2016), București, sector 1, S.D.=137.16mp
</t>
  </si>
  <si>
    <t xml:space="preserve">Casa CORÂCI
consolidare, modernizare şi supraînălţare locuinţă p+1+pod, 
(2013), Bucureşti, sector 1, S.D.=182.02mp., S.C.=73.31mp
</t>
  </si>
  <si>
    <t xml:space="preserve"> Casa CONSTANTIN
consolidare, extindere şi supraînălţare locuinţă p+1+m, (2013),
 Bucureşti, sector 5, S.D.=295.56mp., S.C.=110.32mp
</t>
  </si>
  <si>
    <t xml:space="preserve">Casa PAVEL
 locuinţă unifamilială p+1m, (2013), Jud. Ilfov, Com. Dascălu, S.D.=230.96mp., S.C.=123.54mp
</t>
  </si>
  <si>
    <t xml:space="preserve"> Casa GRECU
locuinţă unifamilială p+1, (2011), 
Bucureşti, sector 5, S.D.=255.97mp., S.C.=142.51mp
</t>
  </si>
  <si>
    <t xml:space="preserve">Casa „PETCU şi DINU”
locuinţă duplex p+1+pod, (2011), Bucureşti, sector 5, S.D.=248.38mp., S.C.=118.70mp
</t>
  </si>
  <si>
    <t xml:space="preserve">Casa CHIRIAC
locuinţă unifamilială p+m, 
(2010), Jud. Ilfov, Com. Glina, S.D.=166.26mp., S.C.=85.19mp
</t>
  </si>
  <si>
    <t xml:space="preserve">Casa „HARA”
 locuinţă unifamilială p+m, 
(2010), Jud. Ilfov, Com. Domneşti, S.D.=220.34mp., S.C.=119.37mp
</t>
  </si>
  <si>
    <t xml:space="preserve">Casa LAZĂR
 locuinţă unifamilială p+m (2010), Jud. Ilfov, Com. Glina, S.D.=246.16mp., S.C.=123.08mp
</t>
  </si>
  <si>
    <t xml:space="preserve"> Casa BARDA
locuinţă unifamilială p+m,
 (2010), Jud. Dâmboviţa, Com. Crevedia, S.D.=192.76mp., S.C.=99.79mp
</t>
  </si>
  <si>
    <t xml:space="preserve">Casa TUCĂ
locuinţă unifamilială s+p+m,  (2010), Jud. Argeş, Com. Budeasa, S.D.=193.80mp., S.C.=96.90mp
</t>
  </si>
  <si>
    <t xml:space="preserve">Casa BĂRBULESCU
 locuinţă unifamilială p+m, (2009), Com. Sineşti, S.D.=240.60mp., S.C.=118.03mp
</t>
  </si>
  <si>
    <t xml:space="preserve">Casa “D.G.” 
locuinţă unifamilială d+p+m, 
(2008), Jud. Ilfov, Com. Glina, S.D.=355.84mp., S.C.=120.46mp
</t>
  </si>
  <si>
    <t xml:space="preserve">Casa “FLORIN”
 locuinţă unifamilială p+1,
 (2008), Jud. Ilfov, Com. Corbeanca, S.D.=168.16mp., S.C.=94.23mp
</t>
  </si>
  <si>
    <t xml:space="preserve">Casa ILINCA
 locuinţă unifamilială p+1, (2008), Bucureşti, sector 6, S.D.=188.85mp., S.C.=95.00mp
</t>
  </si>
  <si>
    <t xml:space="preserve"> Casa DINESCU
locuinţă unifamilială p+m, (2008), Jud. Dâmboviţa, Loc. Moreni, S.D.=121.09mp., S.C.=64.46mp
</t>
  </si>
  <si>
    <t xml:space="preserve">Casa BĂLŢĂŢEANU
locuinţă familială p+m, 
(2008), Jud. Prahova, Com. Filipeştii de Jos, S.D.=182.06mp., S.C.=101.52mp
</t>
  </si>
  <si>
    <t xml:space="preserve">Casa CĂTĂLIN şi NERMIN
 locuinţă familială tip duplex s+p+1,  
(2007), Jud. Ilfov, Com. Corbeanca, S.D.=411.97mp., S.C.=150.00mp
</t>
  </si>
  <si>
    <t xml:space="preserve">CASA DUMITRAŞCU
locuinţă familială p+e mansardat,   (2007), Oraşul Voluntari, Jud. Ilfov, S.D.=277.79mp., S.C.=152.19mp
</t>
  </si>
  <si>
    <t xml:space="preserve">CASA CERBULESCU
locuinţă unifamilială s+p+1e+1,  
(2007), Jud. Prahova, Com. Tătaru, S.D.=372.60mp., S.C.=102.30mp
</t>
  </si>
  <si>
    <t xml:space="preserve">CASA ENACHE
locuinţă familială p+e mansardat,  (2007), Bucureşti, sector 2, S.D.=153.16mp., S.C.=99.33mp
</t>
  </si>
  <si>
    <t xml:space="preserve">CASA DUPLEX MIHAI
locuinţă unifamilială p+1+m,  (2006), Jud. Ilfov, Com. Pipera, S.D.=356.97mp., S.C.=171.41mp
</t>
  </si>
  <si>
    <t xml:space="preserve">CASA MUŞEL
locuinţă familială p+1+m,
 (2006), Bucureşti, sector 4, S.D.=248.34mp., S.C.=112.72mp
</t>
  </si>
  <si>
    <t xml:space="preserve">CASA DRAGNEA
locuinţă familială p+1, 
(2006), Com. Dobroeşti, Jud. Ilfov, S.D.=345.42mp., S.C.=187.71mp
</t>
  </si>
  <si>
    <t xml:space="preserve"> CASA ILIE-BOIAN
locuinţă familială p+1,
 (2006), Bucureşti, sector 4, S.D.=143.90mp., S.C.=71.95mp
</t>
  </si>
  <si>
    <t xml:space="preserve">ANSAMBLU REZIDENŢIAL GHENCEA
 p+2, p+4, Jud. Ilfov, Oraşul Bragadiru
• Unitate rezidenţială p+2+m- BLOC 1, (2010), S.D.=1290.87mp., S.C.=305.01mp;
• Unitate rezidenţială p+2+m- BLOC 2, (2011), S.D.=1302.05mp., S.C.=316.19mp;
• Unitate rezidenţială p+2+m- BLOC 3, (2012), S.D.=1514.97mp., S.C.=386.19mp;
• Unitate rezidenţială p+3+m- BLOC 4, (2012), S.D.=1514.97mp., S.C.=386.19mp.
</t>
  </si>
  <si>
    <t>2010-2012</t>
  </si>
  <si>
    <t xml:space="preserve">ANSAMBLU REZIDENŢIAL CHIAJNA
p+2+m, 
(2017), Com. Chiajna, Jud. Ilfov, S.D.=3864.40mp., S.C.=949mp
</t>
  </si>
  <si>
    <t xml:space="preserve">PENSIUNE AGROTURISTICĂ ÎNTRE BREAZA ŞI PUCIOASA
d+p+1+m- conversie funcţională, reconstruire parţială, modernizare, consolidare şi igienizare, (2015), Jud.
Dâmboviţa, Com. Bezdead, S.D.=653.30mp., S.C.=241.23mp
</t>
  </si>
  <si>
    <t xml:space="preserve">GRĂDINIȚA “DELIA” tip Montessori
p+1, (2019), Jud. Ilfov, Com. Chiajna, S.D.=254.80mp., S.C.=127.40mp
</t>
  </si>
  <si>
    <t xml:space="preserve">AMENAJAREA LOCUINŢĂ UNIFAMILIALĂ “RALUCA”
 (2019-2020), S.U.=150mp Jud. Ilfov, Com. Afumați
</t>
  </si>
  <si>
    <t xml:space="preserve">AMENAJAREA APARTAMENT 3 CAMERE “M&amp;M” 
 (2017-2020), S.U.=69mp Bucureşti, sector 2, Parcul Circului
</t>
  </si>
  <si>
    <t xml:space="preserve">AMENAJARE APARTAMENT 2 CAMERE “DACI” 
(2019). S.U.=50.15mp, Bucureşti, sector 1, Str. Ion Câmpineanu
</t>
  </si>
  <si>
    <t xml:space="preserve">AMENAJARE APARTAMENT 2 CAMERE “D&amp;O” 
(2019). S.U.=69.83mp, Bucureşti, sector 1, Bd. Ion Mihalache
</t>
  </si>
  <si>
    <t xml:space="preserve">AMENAJARE APARTAMENT 3 CAMERE “GRAȚIELA” 
(2017). S.U.=80mp, Bucureşti, sector 6
</t>
  </si>
  <si>
    <t xml:space="preserve">AMENAJARE APARTAMENT 3 CAMERE BLOC INTERBELIC
(2013-2014). S.C.=55.39mp, Bucureşti, sector 2, Str. C.A. Rosetti
</t>
  </si>
  <si>
    <t xml:space="preserve">AMENAJARE APARTAMENT 2 CAMERE
(2014), S.C.=48mp, Bucureşti, sector 6, Drumul Taberei
</t>
  </si>
  <si>
    <t xml:space="preserve">AMENAJARE CASA MARINESCU P+1+M
 (2013), S.D.=298.74mp, Jud. Ilfov
</t>
  </si>
  <si>
    <t xml:space="preserve">AMENAJARE LOCUINŢĂ DE LUX D+P+M
 (2013), S.D.=326.58mp, Bucureşti, sector 2, Str. Viitorului
</t>
  </si>
  <si>
    <t xml:space="preserve">AMENAJARE REVERSIBILĂ SEDIU VINCO/ LOCUINŢĂ-APARTAMENT 2 CAMERE
 (2013), Bucureşti, sector 1, B-dul Iancu de Hunedoara
</t>
  </si>
  <si>
    <t xml:space="preserve"> AMENAJARE APARTAMENT 3 CAMERE “LUMINIŢA ŞI ŞTEFAN” ÎN BLOC NOU
 (2011), Bucureşti, sector 6, Prelungirea Ghencea
</t>
  </si>
  <si>
    <t xml:space="preserve">AMENAJARE LOCUINŢĂ P+1+M “ALINA ŞI RĂZVAN”
 (2010), Jud. Ilfov, Com. Ciorogârla
</t>
  </si>
  <si>
    <t xml:space="preserve">AMENAJAREA LOCUINŢĂ UNIFAMILIALĂ P+1+M ANGI&amp; DANIEL
 (2008), Jud. Ilfov, Com. Ciorogârla
</t>
  </si>
  <si>
    <t xml:space="preserve">AMENAJARE APARTAMENT 3 CAMERE IONUŢ TOANCHINĂ
(2008), Bucureşti, sector 1, Cartierul Aviaţiei
</t>
  </si>
  <si>
    <t xml:space="preserve">AMENAJARE CASA GHEORGHE- LOCUINŢĂ UNIFAMILIALĂ D+P+1+M
 (2007), Bucureşti, sector 6
</t>
  </si>
  <si>
    <t xml:space="preserve">AMENAJARE APARTAMENT DE LUX 4 CAMERE
 (2006), S.C.=170mp, Bucureşti, sector 1, B-dul Expoziţiei
</t>
  </si>
  <si>
    <t xml:space="preserve"> AMENAJARE CLINICĂ ALBION MEDICAL
(2019), S.U.=127.42mp, Bucureşti, sector 2, Str. Dimitrie Onciul nr. 14
</t>
  </si>
  <si>
    <t xml:space="preserve">AMENAJARE MAGAZIN DE BĂUTURI FRANŢUZEŞTI VINCO
(2015), S.C.=30.60mp, Bucureşti, sector 1, Str. Căderea Bastiliei nr. 11
</t>
  </si>
  <si>
    <t xml:space="preserve"> AMENAJARE SEDIU CAR RATB IFN- 3 NIVELURI, D+P+E1
 (2011-2015), S.C.=30.60mp, Bucureşti, sector 1, Str. Virgiliu nr. 15
</t>
  </si>
  <si>
    <t>2011-2015</t>
  </si>
  <si>
    <t xml:space="preserve">AMENAJARE SUCURSALĂ CAR RATB IFN- RECOMPARTIMENTARE INTERIOARĂ, MODERNIZARE FAŢADĂ (SCHIMBARE TÂMPLĂRIE)ŞI COPERTINĂ ACCES
(2015-2016), S.C. .=110mp, Jud. Ilfov, Otopeni
</t>
  </si>
  <si>
    <t>2015-2016</t>
  </si>
  <si>
    <t xml:space="preserve">ACCESIBILIZARE ACCESURI ŞCOLI ŞI GRĂDINIŢE SECTOR 1
 (2013)
</t>
  </si>
  <si>
    <t xml:space="preserve">MODERNIZARE CENTRU COMERCIAL MARAMUREŞ P+MEZANIN+5E 
(2007), S.D.~10000mp, Baia Mare
</t>
  </si>
  <si>
    <t xml:space="preserve">REABILITARE HALĂ INDUSTRIALĂ DR. KOCHER
 (2004-2006), S.D.=911mp, Bucureşti, sector 2
</t>
  </si>
  <si>
    <t>2004-2006</t>
  </si>
  <si>
    <t xml:space="preserve"> AMENAJARE LOCUINŢĂ P+1
 (2007-2008), Jud. Ilfov, S.D.~250m.p.
</t>
  </si>
  <si>
    <t xml:space="preserve"> DESIGN ŞI RENOVARE APARTAMENT 3 CAMERE
 (2004), S.C.=83.65mp, Bucureşti, sector, B-dul Ion Mihalache
</t>
  </si>
  <si>
    <t xml:space="preserve">DESIGN ŞI RENOVARE APARTAMENT 4 CAMERE 
(2004), S.C.~85m.p., Bucureşti, sector 3, Balta Alb
</t>
  </si>
  <si>
    <t xml:space="preserve"> PREMIUL DE EXCELENȚĂ MagnaNews “OAMENI CARE CONTEAZĂ”</t>
  </si>
  <si>
    <t>PREMIUL PENTRU CEL MAI BUN POSTER CONFERINȚA NAȚIONALĂ DE PSIHIATRIE</t>
  </si>
  <si>
    <t>PREMIUL “TÂNĂRUL CERCETATOR”- A 37-a CONFERINŢĂ NAŢIONALĂ DE GERIATRIE ŞI GERONTOLOGIE-OCTOMBRIE</t>
  </si>
  <si>
    <t>Universitatea de Medicină
 și Farmacie ”Carol Davila”, București</t>
  </si>
  <si>
    <t>AAL/
Call2016/054-b/2017</t>
  </si>
  <si>
    <t>Societatea Română
 Alzheimer</t>
  </si>
  <si>
    <t>Centrul Național de Sănătate Mentală și Luptă Antidrog / National Center of Mental Health and Antidrug Fighting, România</t>
  </si>
  <si>
    <t>Consultant de specialitate</t>
  </si>
  <si>
    <t>PROJECT CODE: DTP2-087-1.2
Interreg – 
Danube Transnational Programme,  Call 2, Priority ”Innovative and socially responsible Danube region”</t>
  </si>
  <si>
    <r>
      <rPr>
        <b/>
        <u/>
        <sz val="11"/>
        <color indexed="8"/>
        <rFont val="Calibri"/>
        <family val="2"/>
      </rPr>
      <t>Mihaela Zamfir (Grigorescu)</t>
    </r>
    <r>
      <rPr>
        <sz val="11"/>
        <color indexed="8"/>
        <rFont val="Calibri"/>
        <family val="2"/>
        <charset val="238"/>
      </rPr>
      <t>,        
 Mihai-Viorel Zamfir, Andreea Marin</t>
    </r>
  </si>
  <si>
    <r>
      <rPr>
        <u/>
        <sz val="11"/>
        <color indexed="8"/>
        <rFont val="Calibri"/>
        <family val="2"/>
      </rPr>
      <t>CARTE:</t>
    </r>
    <r>
      <rPr>
        <sz val="11"/>
        <color indexed="8"/>
        <rFont val="Calibri"/>
        <family val="2"/>
        <charset val="238"/>
      </rPr>
      <t xml:space="preserve">
EVIDENŢA INFORMATIZATĂ A PATRIMONIULUI ARHITECTURAL 
</t>
    </r>
    <r>
      <rPr>
        <u/>
        <sz val="11"/>
        <color indexed="8"/>
        <rFont val="Calibri"/>
        <family val="2"/>
      </rPr>
      <t>CAPITOL:</t>
    </r>
    <r>
      <rPr>
        <sz val="11"/>
        <color indexed="8"/>
        <rFont val="Calibri"/>
        <family val="2"/>
        <charset val="238"/>
      </rPr>
      <t xml:space="preserve">
</t>
    </r>
    <r>
      <rPr>
        <b/>
        <sz val="11"/>
        <color indexed="8"/>
        <rFont val="Calibri"/>
        <family val="2"/>
      </rPr>
      <t>STUDIU DE CAZ STR. COVACI NR.5</t>
    </r>
  </si>
  <si>
    <r>
      <rPr>
        <u/>
        <sz val="11"/>
        <color indexed="8"/>
        <rFont val="Calibri"/>
        <family val="2"/>
      </rPr>
      <t>CARTE:</t>
    </r>
    <r>
      <rPr>
        <sz val="11"/>
        <color indexed="8"/>
        <rFont val="Calibri"/>
        <family val="2"/>
        <charset val="238"/>
      </rPr>
      <t xml:space="preserve">
 PROVOCĂRI ÎN URBANISM, ARHITECTURĂ, DESIGN/ CHALLENGES IN URBANISM, ARCHITECTURE, DESIGN 
</t>
    </r>
    <r>
      <rPr>
        <u/>
        <sz val="11"/>
        <color indexed="8"/>
        <rFont val="Calibri"/>
        <family val="2"/>
      </rPr>
      <t>CAPITOL:</t>
    </r>
    <r>
      <rPr>
        <sz val="11"/>
        <color indexed="8"/>
        <rFont val="Calibri"/>
        <family val="2"/>
        <charset val="238"/>
      </rPr>
      <t xml:space="preserve">
</t>
    </r>
    <r>
      <rPr>
        <b/>
        <sz val="11"/>
        <color indexed="8"/>
        <rFont val="Calibri"/>
        <family val="2"/>
      </rPr>
      <t>ARHITECTURA COMUNITĂŢII CA ARHITECTURĂ INTEGRATĂ. Analiză comparativă şi sinteză a teoriilor lui John F.C. Turner, John Habraken şi Christopher Alexander</t>
    </r>
  </si>
  <si>
    <r>
      <rPr>
        <u/>
        <sz val="11"/>
        <color indexed="8"/>
        <rFont val="Calibri"/>
        <family val="2"/>
      </rPr>
      <t>CARTE:</t>
    </r>
    <r>
      <rPr>
        <sz val="11"/>
        <color indexed="8"/>
        <rFont val="Calibri"/>
        <family val="2"/>
        <charset val="238"/>
      </rPr>
      <t xml:space="preserve">
ARHITECTURA VINDECĂTOARE
</t>
    </r>
    <r>
      <rPr>
        <u/>
        <sz val="11"/>
        <color indexed="8"/>
        <rFont val="Calibri"/>
        <family val="2"/>
      </rPr>
      <t>CAPITOL:</t>
    </r>
    <r>
      <rPr>
        <sz val="11"/>
        <color indexed="8"/>
        <rFont val="Calibri"/>
        <family val="2"/>
        <charset val="238"/>
      </rPr>
      <t xml:space="preserve">
</t>
    </r>
    <r>
      <rPr>
        <b/>
        <sz val="11"/>
        <color indexed="8"/>
        <rFont val="Calibri"/>
        <family val="2"/>
      </rPr>
      <t>ARHITECTURA CENTRELOR DE ZI PENTRU PERSOANE VÂRSTNICE CU DEMENŢĂ ALZHEIMER- o abordare interdisciplinară medic- arhitect- psiholog</t>
    </r>
  </si>
  <si>
    <r>
      <rPr>
        <u/>
        <sz val="11"/>
        <color indexed="8"/>
        <rFont val="Calibri"/>
        <family val="2"/>
      </rPr>
      <t xml:space="preserve">CARTE: </t>
    </r>
    <r>
      <rPr>
        <sz val="11"/>
        <color indexed="8"/>
        <rFont val="Calibri"/>
        <family val="2"/>
        <charset val="238"/>
      </rPr>
      <t xml:space="preserve">
SPAŢIU URBAN-SPAŢIU ARHITECTURAL-SPAŢIU DE INTERIOR
</t>
    </r>
    <r>
      <rPr>
        <u/>
        <sz val="11"/>
        <color indexed="8"/>
        <rFont val="Calibri"/>
        <family val="2"/>
      </rPr>
      <t>CAPITOL:</t>
    </r>
    <r>
      <rPr>
        <sz val="11"/>
        <color indexed="8"/>
        <rFont val="Calibri"/>
        <family val="2"/>
        <charset val="238"/>
      </rPr>
      <t xml:space="preserve">
</t>
    </r>
    <r>
      <rPr>
        <b/>
        <sz val="11"/>
        <color indexed="8"/>
        <rFont val="Calibri"/>
        <family val="2"/>
      </rPr>
      <t>ARHITECTURA, ARTĂ ŞI CREATIVITATE- INTERFERENŢE AR]T[HITECTURALE. RESURSE PENTRU COMUNITATE</t>
    </r>
  </si>
  <si>
    <r>
      <rPr>
        <u/>
        <sz val="11"/>
        <color indexed="8"/>
        <rFont val="Calibri"/>
        <family val="2"/>
      </rPr>
      <t>CARTE:</t>
    </r>
    <r>
      <rPr>
        <sz val="11"/>
        <color indexed="8"/>
        <rFont val="Calibri"/>
        <family val="2"/>
        <charset val="238"/>
      </rPr>
      <t xml:space="preserve"> 
SPAŢIU URBAN-SPAŢIU ARHITECTURAL-SPAŢIU DE INTERIOR
</t>
    </r>
    <r>
      <rPr>
        <u/>
        <sz val="11"/>
        <color indexed="8"/>
        <rFont val="Calibri"/>
        <family val="2"/>
      </rPr>
      <t>CAPITOL:</t>
    </r>
    <r>
      <rPr>
        <sz val="11"/>
        <color indexed="8"/>
        <rFont val="Calibri"/>
        <family val="2"/>
        <charset val="238"/>
      </rPr>
      <t xml:space="preserve">
CAPITOLUL 2-SPAŢIU ARHITECTURAL
</t>
    </r>
    <r>
      <rPr>
        <u/>
        <sz val="11"/>
        <color indexed="8"/>
        <rFont val="Calibri"/>
        <family val="2"/>
      </rPr>
      <t>SUBCAPITOL:</t>
    </r>
    <r>
      <rPr>
        <sz val="11"/>
        <color indexed="8"/>
        <rFont val="Calibri"/>
        <family val="2"/>
        <charset val="238"/>
      </rPr>
      <t xml:space="preserve">
</t>
    </r>
    <r>
      <rPr>
        <b/>
        <sz val="11"/>
        <color indexed="8"/>
        <rFont val="Calibri"/>
        <family val="2"/>
      </rPr>
      <t>ASPECTE COMUNITARE PRIVIND PROIECTAREA CENTRELOR PENTRU VÂRSTNICI</t>
    </r>
    <r>
      <rPr>
        <sz val="11"/>
        <color indexed="8"/>
        <rFont val="Calibri"/>
        <family val="2"/>
        <charset val="238"/>
      </rPr>
      <t xml:space="preserve">
</t>
    </r>
  </si>
  <si>
    <r>
      <rPr>
        <b/>
        <u/>
        <sz val="11"/>
        <color indexed="8"/>
        <rFont val="Calibri"/>
        <family val="2"/>
      </rPr>
      <t>Mihaela  Zamfir (Grigorescu)</t>
    </r>
    <r>
      <rPr>
        <sz val="11"/>
        <color indexed="8"/>
        <rFont val="Calibri"/>
        <family val="2"/>
        <charset val="238"/>
      </rPr>
      <t>,        
Mihai-Viorel Zamfir</t>
    </r>
  </si>
  <si>
    <r>
      <rPr>
        <u/>
        <sz val="11"/>
        <color indexed="8"/>
        <rFont val="Calibri"/>
        <family val="2"/>
      </rPr>
      <t xml:space="preserve">CARTE: </t>
    </r>
    <r>
      <rPr>
        <sz val="11"/>
        <color indexed="8"/>
        <rFont val="Calibri"/>
        <family val="2"/>
        <charset val="238"/>
      </rPr>
      <t xml:space="preserve">
LANDSCAPE- ARCHITECTURE- TECHNOLOGY- AMBIENT
</t>
    </r>
    <r>
      <rPr>
        <u/>
        <sz val="11"/>
        <color indexed="8"/>
        <rFont val="Calibri"/>
        <family val="2"/>
      </rPr>
      <t>CAPITOL:</t>
    </r>
    <r>
      <rPr>
        <sz val="11"/>
        <color indexed="8"/>
        <rFont val="Calibri"/>
        <family val="2"/>
        <charset val="238"/>
      </rPr>
      <t xml:space="preserve">
CHAPTER 2-ARCHITECTURE
</t>
    </r>
    <r>
      <rPr>
        <u/>
        <sz val="11"/>
        <color indexed="8"/>
        <rFont val="Calibri"/>
        <family val="2"/>
      </rPr>
      <t>SUBCHAPTER:</t>
    </r>
    <r>
      <rPr>
        <sz val="11"/>
        <color indexed="8"/>
        <rFont val="Calibri"/>
        <family val="2"/>
        <charset val="238"/>
      </rPr>
      <t xml:space="preserve">
</t>
    </r>
    <r>
      <rPr>
        <b/>
        <sz val="11"/>
        <color indexed="8"/>
        <rFont val="Calibri"/>
        <family val="2"/>
      </rPr>
      <t>PUBLIC SPACE AND COMMUNITY. COMMUNICATION, PARTICIPATION, EXPERIMENTATION</t>
    </r>
    <r>
      <rPr>
        <sz val="11"/>
        <color indexed="8"/>
        <rFont val="Calibri"/>
        <family val="2"/>
        <charset val="238"/>
      </rPr>
      <t xml:space="preserve">
</t>
    </r>
  </si>
  <si>
    <r>
      <rPr>
        <u/>
        <sz val="11"/>
        <color indexed="8"/>
        <rFont val="Calibri"/>
        <family val="2"/>
      </rPr>
      <t xml:space="preserve">CARTE: </t>
    </r>
    <r>
      <rPr>
        <sz val="11"/>
        <color indexed="8"/>
        <rFont val="Calibri"/>
        <family val="2"/>
        <charset val="238"/>
      </rPr>
      <t xml:space="preserve">
PEISAJ-ARHITECTURĂ-TEHNOLOGIE-AMBIENT
</t>
    </r>
    <r>
      <rPr>
        <u/>
        <sz val="11"/>
        <color indexed="8"/>
        <rFont val="Calibri"/>
        <family val="2"/>
      </rPr>
      <t>CAPITOL:</t>
    </r>
    <r>
      <rPr>
        <sz val="11"/>
        <color indexed="8"/>
        <rFont val="Calibri"/>
        <family val="2"/>
        <charset val="238"/>
      </rPr>
      <t xml:space="preserve">
</t>
    </r>
    <r>
      <rPr>
        <b/>
        <sz val="11"/>
        <color indexed="8"/>
        <rFont val="Calibri"/>
        <family val="2"/>
      </rPr>
      <t>SPAŢIUL PUBLIC ŞI COMUNITATEA. COMUNICARE, PARTICIPARE, EXPERIMENTARE</t>
    </r>
  </si>
  <si>
    <r>
      <rPr>
        <u/>
        <sz val="11"/>
        <color indexed="8"/>
        <rFont val="Calibri"/>
        <family val="2"/>
      </rPr>
      <t>CAPITOL:</t>
    </r>
    <r>
      <rPr>
        <sz val="11"/>
        <color indexed="8"/>
        <rFont val="Calibri"/>
        <family val="2"/>
        <charset val="238"/>
      </rPr>
      <t xml:space="preserve">
</t>
    </r>
    <r>
      <rPr>
        <b/>
        <sz val="11"/>
        <color indexed="8"/>
        <rFont val="Calibri"/>
        <family val="2"/>
      </rPr>
      <t>DESPRE CONSERVAREA ŞI REABILITAREA PATRIMONIULUI CONSTRUIT-DE LA ISTORIE LA SOLUŢII ŞI PROBLEME CONTEMPORANE</t>
    </r>
  </si>
  <si>
    <r>
      <t xml:space="preserve">Marina Mihăilă, 
</t>
    </r>
    <r>
      <rPr>
        <b/>
        <u/>
        <sz val="11"/>
        <color indexed="8"/>
        <rFont val="Calibri"/>
        <family val="2"/>
      </rPr>
      <t>Mihaela Zamfir (Grigorescu)</t>
    </r>
    <r>
      <rPr>
        <sz val="11"/>
        <color indexed="8"/>
        <rFont val="Calibri"/>
        <family val="2"/>
        <charset val="238"/>
      </rPr>
      <t>, 
Ştefan Mihăilescu</t>
    </r>
  </si>
  <si>
    <r>
      <rPr>
        <b/>
        <u/>
        <sz val="11"/>
        <color indexed="8"/>
        <rFont val="Calibri"/>
        <family val="2"/>
      </rPr>
      <t>Mihaela  Zamfir (Grigorescu)</t>
    </r>
    <r>
      <rPr>
        <sz val="11"/>
        <color indexed="8"/>
        <rFont val="Calibri"/>
        <family val="2"/>
        <charset val="238"/>
      </rPr>
      <t>,    
       Mihai-Viorel Zamfir</t>
    </r>
  </si>
  <si>
    <r>
      <t xml:space="preserve">Ştefan Mihăilescu,  Marina Mihăilă, 
</t>
    </r>
    <r>
      <rPr>
        <b/>
        <u/>
        <sz val="11"/>
        <color indexed="8"/>
        <rFont val="Calibri"/>
        <family val="2"/>
      </rPr>
      <t>Mihaela Zamfir (Grigorescu)</t>
    </r>
  </si>
  <si>
    <t>5 (4)</t>
  </si>
  <si>
    <t>5 (2)</t>
  </si>
  <si>
    <r>
      <rPr>
        <b/>
        <u/>
        <sz val="11"/>
        <color indexed="8"/>
        <rFont val="Calibri"/>
        <family val="2"/>
      </rPr>
      <t>Mihaela Zamfir (Grigorescu)</t>
    </r>
    <r>
      <rPr>
        <sz val="11"/>
        <color indexed="8"/>
        <rFont val="Calibri"/>
        <family val="2"/>
        <charset val="238"/>
      </rPr>
      <t>, 
Vlad Thiery</t>
    </r>
  </si>
  <si>
    <r>
      <t xml:space="preserve"> Coeditor:
Beatrice-Gabriela JÖGER,  Daniel COMŞA, Elena Codina DUŞOIU,  Françoise PAMFIL, Andra PANAIT, Marina MIHĂILĂ,  Daniel ARMENCIU, Raluca BOROŞ, Oana DIACONESCU,</t>
    </r>
    <r>
      <rPr>
        <b/>
        <sz val="11"/>
        <color indexed="8"/>
        <rFont val="Calibri"/>
        <family val="2"/>
      </rPr>
      <t xml:space="preserve"> 
</t>
    </r>
    <r>
      <rPr>
        <b/>
        <u/>
        <sz val="11"/>
        <color indexed="8"/>
        <rFont val="Calibri"/>
        <family val="2"/>
      </rPr>
      <t>Mihaela Zamfir (Grigorescu)</t>
    </r>
  </si>
  <si>
    <t>EUIM / 
Simpozioanele CSAU_UAUIM_2018, București</t>
  </si>
  <si>
    <r>
      <rPr>
        <u/>
        <sz val="11"/>
        <color indexed="8"/>
        <rFont val="Calibri"/>
        <family val="2"/>
      </rPr>
      <t xml:space="preserve">Publicație: </t>
    </r>
    <r>
      <rPr>
        <sz val="11"/>
        <color indexed="8"/>
        <rFont val="Calibri"/>
        <family val="2"/>
      </rPr>
      <t xml:space="preserve">
SPAŢII UITATE – SPAŢII PIERDUTE – SPAŢII RECUPERATE / 
</t>
    </r>
    <r>
      <rPr>
        <u/>
        <sz val="11"/>
        <color indexed="8"/>
        <rFont val="Calibri"/>
        <family val="2"/>
      </rPr>
      <t xml:space="preserve">Articol: </t>
    </r>
    <r>
      <rPr>
        <sz val="11"/>
        <color indexed="8"/>
        <rFont val="Calibri"/>
        <family val="2"/>
      </rPr>
      <t xml:space="preserve">
DESPRE UN SPAȚIU AL LOCUINȚEI  PIERDUT, UITAT,  RECUPERAT: CAMERA DE BAIE</t>
    </r>
  </si>
  <si>
    <r>
      <rPr>
        <u/>
        <sz val="11"/>
        <color indexed="8"/>
        <rFont val="Calibri"/>
        <family val="2"/>
      </rPr>
      <t xml:space="preserve">Publicație: </t>
    </r>
    <r>
      <rPr>
        <sz val="11"/>
        <color indexed="8"/>
        <rFont val="Calibri"/>
        <family val="2"/>
      </rPr>
      <t xml:space="preserve">
SPAŢII UITATE – SPAŢII PIERDUTE – SPAŢII RECUPERATE / 
</t>
    </r>
    <r>
      <rPr>
        <u/>
        <sz val="11"/>
        <color indexed="8"/>
        <rFont val="Calibri"/>
        <family val="2"/>
      </rPr>
      <t xml:space="preserve">Articol: </t>
    </r>
    <r>
      <rPr>
        <sz val="11"/>
        <color indexed="8"/>
        <rFont val="Calibri"/>
        <family val="2"/>
      </rPr>
      <t xml:space="preserve">
Învățând prin joacă
Recuperarea spațiilor exterioare anexate unităților de învățământ
</t>
    </r>
  </si>
  <si>
    <t>13, Ianuarie</t>
  </si>
  <si>
    <t>14, 
Aprilie</t>
  </si>
  <si>
    <t>EUIM / 
 București</t>
  </si>
  <si>
    <r>
      <rPr>
        <u/>
        <sz val="11"/>
        <color indexed="8"/>
        <rFont val="Calibri"/>
        <family val="2"/>
      </rPr>
      <t xml:space="preserve">Publicație: </t>
    </r>
    <r>
      <rPr>
        <sz val="11"/>
        <color indexed="8"/>
        <rFont val="Calibri"/>
        <family val="2"/>
      </rPr>
      <t xml:space="preserve">
Argument nr.10
</t>
    </r>
    <r>
      <rPr>
        <u/>
        <sz val="11"/>
        <color indexed="8"/>
        <rFont val="Calibri"/>
        <family val="2"/>
      </rPr>
      <t xml:space="preserve">Articol: </t>
    </r>
    <r>
      <rPr>
        <sz val="11"/>
        <color indexed="8"/>
        <rFont val="Calibri"/>
        <family val="2"/>
      </rPr>
      <t xml:space="preserve">
La pas pe Podul Mogoșoaiei. Propunere traseu cultural</t>
    </r>
  </si>
  <si>
    <r>
      <rPr>
        <u/>
        <sz val="11"/>
        <color indexed="8"/>
        <rFont val="Calibri"/>
        <family val="2"/>
      </rPr>
      <t xml:space="preserve">Articol: </t>
    </r>
    <r>
      <rPr>
        <sz val="11"/>
        <color indexed="8"/>
        <rFont val="Calibri"/>
        <family val="2"/>
      </rPr>
      <t xml:space="preserve">
DIPLOMELE LA ARHITECTURĂ- UN MODEL SAU UN CONCURS: DE LA CRITICĂ LA ARHITECTURĂ- REZULTATE ȘI SINTEZE ÎN DESIGNUL ARHITECTURAL</t>
    </r>
  </si>
  <si>
    <t>EUIM / 
Simpozion Arhitecturi Contemporane_23.03.2017
 București</t>
  </si>
  <si>
    <r>
      <rPr>
        <u/>
        <sz val="11"/>
        <color indexed="8"/>
        <rFont val="Calibri"/>
        <family val="2"/>
      </rPr>
      <t xml:space="preserve">Articol: </t>
    </r>
    <r>
      <rPr>
        <sz val="11"/>
        <color indexed="8"/>
        <rFont val="Calibri"/>
        <family val="2"/>
      </rPr>
      <t xml:space="preserve">
O ARHITECTURĂ ATIPICĂ. Studiu de caz secvențierea spațială în centrele de terapie pentru copii cu tulburări de spectru autist </t>
    </r>
  </si>
  <si>
    <t>15,
Septembrie</t>
  </si>
  <si>
    <t>INCD URBAN-INCERC</t>
  </si>
  <si>
    <r>
      <rPr>
        <u/>
        <sz val="11"/>
        <color indexed="8"/>
        <rFont val="Calibri"/>
        <family val="2"/>
      </rPr>
      <t xml:space="preserve">Publicație: </t>
    </r>
    <r>
      <rPr>
        <sz val="11"/>
        <color indexed="8"/>
        <rFont val="Calibri"/>
        <family val="2"/>
      </rPr>
      <t xml:space="preserve">
Urbanism. Arhitectură. Construcții. Vol. 10. Nr.2
Articol: 
AN INVESTIGATION OF NURSING STAFF INPUT FOR THE CO-DESIGN OF AN OUTPATIENT DEPARTMENT</t>
    </r>
  </si>
  <si>
    <t>27,
octombrie</t>
  </si>
  <si>
    <t>EUIM / București</t>
  </si>
  <si>
    <t>ISSN (print): 2067-4252
ISSN (online): 2501-6334
ISSN-L: 2067-4252</t>
  </si>
  <si>
    <r>
      <rPr>
        <u/>
        <sz val="11"/>
        <color indexed="8"/>
        <rFont val="Calibri"/>
        <family val="2"/>
      </rPr>
      <t xml:space="preserve">Publicație: </t>
    </r>
    <r>
      <rPr>
        <sz val="11"/>
        <color indexed="8"/>
        <rFont val="Calibri"/>
        <family val="2"/>
      </rPr>
      <t xml:space="preserve">
Argument nr.11
Articol: 
RECUPERAREA PRUDENTĂ A ORAȘULUI ÎN LOCUIREA COLECTIVĂ</t>
    </r>
  </si>
  <si>
    <t>24,
octombrie</t>
  </si>
  <si>
    <t>26,
octombrie</t>
  </si>
  <si>
    <t xml:space="preserve">ARHITECTURĂ AGE-FRIENDLY / AGE-FRIENDLY ARCHITECTURE
proiecte de diplomă absolvenți Facultatea de Arhitectură din cadrul UAUIM- Universitatea de Arhitectură și Urbanism ʺIon Mincuʺ
în cadrul Conferința Națională Alzheimer 2019
</t>
  </si>
  <si>
    <t>EUIM-Editura Universitară Ion Mincu</t>
  </si>
  <si>
    <t>DESPRE ENERGIE ALTFEL. TIPURI DE SPAȚII ARHITECTURALE CONTEMPORANE CA SUPORT PENTRU KINETOTERAPIE / 
DIFFERENT ABOUT ENERGY. TYPES OF CONTEMPORARY ARCHITECTURAL SPACES AS SUPPORT FOR KINETOTHERAPY</t>
  </si>
  <si>
    <t>Asist.Dr.Arh. Mihaela Zamfir (Grigorescu)</t>
  </si>
  <si>
    <t>CARTE- CAPITOL; ADĂPOSTIREA, SPAŢIUL DESTINAT RELAXĂRII, SIGURANŢEI ŞI SĂNĂTĂŢII-ELEMENT DEFINITORIU ÎN EVOLUŢIA OMENIRII</t>
  </si>
  <si>
    <t>ISBN: 9789737999825</t>
  </si>
  <si>
    <t>6</t>
  </si>
  <si>
    <t>7</t>
  </si>
  <si>
    <t>8</t>
  </si>
  <si>
    <t>9</t>
  </si>
  <si>
    <t>10</t>
  </si>
  <si>
    <t>ANALELE ARHITECTURII- proceedings CLĂDIREA CA FACTOR DE DEPOLUARE URBANĂ. PROVOCĂRI ALE CONCEPTULUI DE DURABILITATE 28 noiembrie 2014- CONFERINŢA NAŢIONALĂ, 2016, EUIM-Editura Universitară Ion Mincu</t>
  </si>
  <si>
    <t>ARHITECTURA CLĂDIRILOR DE ÎNVĂŢĂMÂNT PREUNIVERSITAR CA DISCURS SUSTENABIL. DE LA OM LA SPAŢIUL COMUNITĂŢII</t>
  </si>
  <si>
    <t>ARTICOL- acceptat pentru publicare, în curs de publicare</t>
  </si>
  <si>
    <t xml:space="preserve">GerontoASSIST INTERDISCIPLINARY TRAINING PROGRAM -MULTIDIMENSIONAL ASSISTANCE OF ELDERLY IN FAMILY AND COMMUNITY- </t>
  </si>
  <si>
    <t xml:space="preserve">Mihaela Zamfir (Grigorescu), Mihai Zamfir
</t>
  </si>
  <si>
    <t>ISSN 2393-4425, ISSN L-2393-4425</t>
  </si>
  <si>
    <t>PROCEEDINGS  ICAR 2015, EUIM-Editura Universitară Ion Mincu, ISSN 2393-4425, ISSN L-2393-4425</t>
  </si>
  <si>
    <t>SPITALUL- CEL MAI COMPLEX PROGRAM DE ARHITECTURĂ</t>
  </si>
  <si>
    <t>POLITICI DE SĂNĂTATE</t>
  </si>
  <si>
    <t>ISSN: 2501-2584, ISSN-L: 2501-2576</t>
  </si>
  <si>
    <t>Iulie</t>
  </si>
  <si>
    <t>ARHITEXT</t>
  </si>
  <si>
    <t xml:space="preserve"> ISSN 1224-886X</t>
  </si>
  <si>
    <t>6(232)</t>
  </si>
  <si>
    <t>METODE DE CERCETARE IN REABILITAREA PATRIMONIULUI CONSTRUIT</t>
  </si>
  <si>
    <t>ISSN: 1015-0323</t>
  </si>
  <si>
    <t>XVI</t>
  </si>
  <si>
    <t>CARTE: DESPRE CONSERVAREA ŞI REABILITAREA PATRIMONIULUI CONSTRUIT-DE LA ISTORIE LA SOLUŢII ŞI PROBLEME CONTEMPORANE</t>
  </si>
  <si>
    <t>ISSN 2069-6469</t>
  </si>
  <si>
    <t>ISBN 978-606-638-170-3</t>
  </si>
  <si>
    <t xml:space="preserve">ISBN 978-606-638-067-6
</t>
  </si>
  <si>
    <t>ISBN 978-606-638-012-6</t>
  </si>
  <si>
    <t>IMPACT OF BUILT ENVIRONMENT ON MANAGEMENT OF FRAILTY IN PATIENTS WITH NEUROCOGNITIVE DISORDERS</t>
  </si>
  <si>
    <t xml:space="preserve">19-22 februarie </t>
  </si>
  <si>
    <t>3. MEDII CONSTRUITE ACTIVATOARE PENTRU PERSOANE CU DEMENȚĂ /</t>
  </si>
  <si>
    <r>
      <t xml:space="preserve">Conferinţa Naţională- </t>
    </r>
    <r>
      <rPr>
        <i/>
        <sz val="9"/>
        <color theme="1"/>
        <rFont val="Arial"/>
        <family val="2"/>
      </rPr>
      <t>Conferinţa Naţională Alzheimer Ediția a 10-a</t>
    </r>
    <r>
      <rPr>
        <sz val="9"/>
        <color theme="1"/>
        <rFont val="Arial"/>
        <family val="2"/>
      </rPr>
      <t xml:space="preserve">, 19-22 februarie 2020, Bucureşti, România </t>
    </r>
  </si>
  <si>
    <t xml:space="preserve">23th World Congress of Social Psychiatry “The Social Determinants of Health &amp; Access to Care”, 25-28 October 2019, Bucharest </t>
  </si>
  <si>
    <t>25-28 October 2019</t>
  </si>
  <si>
    <t>International Conference "Combating Marginalization and Social Exclusion in the Danube Region", Romanian Ministry of Labor and Social Justice, 23-26 September 2019, Murighiol, Tulcea</t>
  </si>
  <si>
    <t>23-26 September</t>
  </si>
  <si>
    <t>THE FIRST ROMANIAN CLINICAL STUDY ABOUT NEUROCOGNITIVE RESERVE</t>
  </si>
  <si>
    <t>14 – 18 July 2019</t>
  </si>
  <si>
    <t>Alzheimer's Association International Conference, Los Angeles, California 14 – 18 July 2019</t>
  </si>
  <si>
    <t>ADDRESSING FRAILTY IN ELDERLY PATIENTS WITH NEUROCOGNITIVE DISORDERS</t>
  </si>
  <si>
    <t>THERAPEUTIC SYNERGIES DEDICATED TO ELDERLY WITH NEUROCOGNITIVE DISORDERS IN NURSING HOMES: ARCHITECTURE-PSYCHOLOGY-MEDICINE</t>
  </si>
  <si>
    <t>DEVELOPING A PROTOCOL FOR PERSONALIZED REMINISCENCE THERAPY - THE SENSE-GARDEN PROJECT</t>
  </si>
  <si>
    <t>Autori: Ileana Ciobanu, Andreea G Marin, Gemma Goodall, Mihai V Zamfir, Rozeta Draghici, Catalina Anghelache (Tutulan), Iulian Anghelache, Mihaela Zamfir (Grigorescu), Mara G Diaconu, Artur Serrano, Alina N Iliescu, Mihai Berteanu</t>
  </si>
  <si>
    <t>13th International Society of Physical and Rehabilitation Medicine World Congress, 9-13 June 2019, Kobe, Japan</t>
  </si>
  <si>
    <t>13 June</t>
  </si>
  <si>
    <t>``Alzheimer`s  Disease – a challenge for the contemporary society. Medical, psychosocial and social research and intervention`` - National Conference with International Participation; Cluj-Napoca 8-9 November 2019</t>
  </si>
  <si>
    <t xml:space="preserve">8-9 November </t>
  </si>
  <si>
    <t>WORKING TECHNIQUES FOR COGNITIVE TRAINING- CASE REPORT</t>
  </si>
  <si>
    <t>DEMENTIA-FRIENDLY ARCHITECTURE. FROM PRINCIPLES TO BEST PRACTICE MODELS AND PERSONAL EXPERIENCES</t>
  </si>
  <si>
    <t>A NEW APPROACH IN REMINISCENCE THERAPY – SENSE-GARDEN PROJECT</t>
  </si>
  <si>
    <t>DEMENTIA, A HEALTHCARE PRIORITY. INDEED PROJECT_DANUBE INTERREG, THE IMPORTANCE OF COMMUNICATION ACTIVITIES</t>
  </si>
  <si>
    <t>SOLUȚII INOVATIVE PENTRU ASISTENȚA PERSOANELOR CU DEMENȚĂ. PROIECTUL INDEED_DANUBE INTERREG, 1 AN DE COMUNICARE /</t>
  </si>
  <si>
    <t>Autori:  Mihaela Zamfir (Grigorescu), Maria Moglan, Raluca Sfetcu, Mihai-Viorel Zamfir, Cătălina Tudose, Lea Pfäffel, Alexander Kurz</t>
  </si>
  <si>
    <t>Al XI-lea Congres Național de Geriatrie și Gerontologie , 17-20 octombrie 2019,  INGG Ana Aslan Otopeni, România</t>
  </si>
  <si>
    <t xml:space="preserve"> 17-20 octombrie</t>
  </si>
  <si>
    <t>ROLUL ECHIPEI INTERDISCIPLINARE ÎN ÎMBUNĂTĂȚIREA CALITĂȚII VIEȚII PACIENȚILOR CU BOALĂ PARKINSON /</t>
  </si>
  <si>
    <t>Autori: Gina Costișanu Bianu, Mihai-Viorel Zamfir,  Mihaela Zamfir (Grigorescu), Dragoș-Cristian Bogdan, Adriana Costișanu Savu, Aurel Romila</t>
  </si>
  <si>
    <t>NOUTĂȚI PRIVIND PROGRAMUL KINETIC ÎN TRATAMENTUL INCONTINENȚEI URINARE LA FEMEIA VÂRSTNICĂ ÎNTR-O PERSPECTIVĂ INTERDISCIPLINARĂ /</t>
  </si>
  <si>
    <t>Autori: Dragoș-Cristian Bogdan,  Mihaela Zamfir, Mihai-Viorel Zamfir, Gina-Costișanu Bianu, Daniel Hristea</t>
  </si>
  <si>
    <t>CUM SĂ CONSTRUIEȘTI CA SĂ DECLANȘEZI AMINTIRI /</t>
  </si>
  <si>
    <t xml:space="preserve">Autori: Mihaela Zamfir (Grigorescu), Mihai-Viorel Zamfir, Andreea Marin, Ileana Ciobanu, Rozeta Drăghici, Alina Iliescu, Filipa de Araujo, Aat Vos, Ronny Broekx, Artur Serrano, Mihai Berteanu </t>
  </si>
  <si>
    <t>EXPERIENȚA SPAȚIULUI CONSTRUIT ÎN STIMULAREA MULTISENZORIALĂ LA PACIENȚII CU TULBURARE NEUROCOGNITIVĂ /</t>
  </si>
  <si>
    <t>Autori: Mihai-Viorel Zamfir, Mihaela Zamfir (Grigorescu), Andreea Marin, Ileana Ciobanu, Rozeta Drăghici, Alina Iliescu, Mihai Berteanu</t>
  </si>
  <si>
    <t xml:space="preserve">PROIECTUL SENSE-GARDEN – NOUTAȚI </t>
  </si>
  <si>
    <t>Autori: Berteanu Mihai, Zamfir (Grigorescu) Mihaela, SG team</t>
  </si>
  <si>
    <t xml:space="preserve">TRIGGER-E FOLOSITE PENTRU TERAPIA PRIN REMINISCENȚĂ </t>
  </si>
  <si>
    <t>Autori: Ciobanu Ileana, Zamfir (Grigorescu) Mihaela, SG team</t>
  </si>
  <si>
    <t xml:space="preserve">DEZVOLTAREA DE TEHNOLOGIE CENTRATĂ PE UTILIZATOR – PROIECTUL SENSE-GARDEN </t>
  </si>
  <si>
    <t>Autori: Drăghici Rozeta, Zamfir (Grigorescu) Mihaela, SG team</t>
  </si>
  <si>
    <t>SENSE-GARDEN – ROLUL ȘI BENEFICIILE APARȚINĂTORULUI PERSOANEI CU TNC</t>
  </si>
  <si>
    <t>Al 42-lea Congres National Anual de Reabilitare Medicala, 2-5 octombrie 2019</t>
  </si>
  <si>
    <t>2-5 octombrie</t>
  </si>
  <si>
    <t xml:space="preserve">KOBE, JAPONIA- ORAȘUL CELOR 1000 DE CĂI </t>
  </si>
  <si>
    <t xml:space="preserve">TERAPIA PRIN REAMINTIRE- O ABORDARE PERSONALIZATĂ ÎN PROIECTUL SENSE-GARDEN </t>
  </si>
  <si>
    <t>30. INOVAȚIE ÎN DEMENȚĂ ÎN REGIUNEA DANUBIANĂ. 1 AN DE COMUNICARE ÎN CADRUL PROIECTULUI INDEED_DANUBE INTERREG</t>
  </si>
  <si>
    <t>Congresul Național de Psihiatrie, Ediția a 7-a, 29 mai-01 iunie 2019, Hotel Ramada, Sibiu, România</t>
  </si>
  <si>
    <t>29 mai-01 iunie</t>
  </si>
  <si>
    <t xml:space="preserve">ÎMBĂTRÂNIREA ACASĂ, ÎMBĂTRÂNIREA ÎN COMUNITATE.  ADAPTAREA DOMICILIULUI PENTRU PERSOANA VÂRSTNICĂ CU PARTICULARITĂȚI ÎN CAZUL TULBURĂRILOR NEUROCOGNITIVE </t>
  </si>
  <si>
    <t>07-09 decembrie</t>
  </si>
  <si>
    <t>Conferința Regională de Medicină de Familie Zilele Medicale Dr. Mircia Iorga, ediția a IX-a, Medicul de Familie Practician și Manager, 07-09 decembrie 2018, Crystal Palace Ballrooms, București, România</t>
  </si>
  <si>
    <t>IMPORTANȚA KINETOTERAPIEI  ÎN MANAGEMENTUL VÂRSTNICULUI CU BOALĂ ALZHEIMER CU ACCENT PE UN DESIGN TERAPEUTIC</t>
  </si>
  <si>
    <t xml:space="preserve">44. ROLUL PSIHOLOGULUI CLINICIAN  ÎN ASISTENȚA PACIENTULUI VÂRSTNIC  CU TULBURARE NEUROCOGNITIVĂ </t>
  </si>
  <si>
    <t xml:space="preserve">METODOLOGIA DE CERCETARE ÎN STUDIILE AAL LA PACIENŢI CU TULBURĂRI NEUROCOGNITIVE: IMPORTANŢA METODELOR CALITATIVE </t>
  </si>
  <si>
    <t xml:space="preserve"> DESIGN UNIVERSAL ÎNTR-O ABORDARE INTERDISCIPLINARĂ. IMPORTANȚA ACCESIBILITĂȚII ÎN CENTRELE PENTRU PERSOANE VÂRSTNICE CU DEMENȚĂ</t>
  </si>
  <si>
    <t xml:space="preserve"> LOCUINȚE MODERNE  DEMENTIA FRIENDLY</t>
  </si>
  <si>
    <t xml:space="preserve"> SPAȚIUL DE LOCUIT CONTEMPORAN ÎN CADRUL CENTRELOR PENTRU PERSOANE VÂRSTNICE ÎNTRE DESIGN ATRACTIV ȘI DESIGN FUNCȚIONAL</t>
  </si>
  <si>
    <t xml:space="preserve">PROBLEMATICA GERONTOLOGICĂ RELEVANTĂ PENTRU ARHITECTURA DEMENTIA-FRIENDLY </t>
  </si>
  <si>
    <t xml:space="preserve">ARHITECTURĂ DEMENTIA-FRIENDLY. CENTRE PENTRU PERSOANE VÂRSTNICE CU DEMENŢĂ </t>
  </si>
  <si>
    <t xml:space="preserve">PAVILION LIFELONG LEARNING. PREVENŢIA TULBURĂRILOR NEUROCOGNITIVE LA PERSOANE VÂRSTNICE PRIN ÎNVĂŢAREA PE TOT PARCURSUL VIEŢII </t>
  </si>
  <si>
    <t>ENABLING ACTIVE AGEING BY THE BUILT ENVIRONMENT AS SOCIAL-CULTURAL CONSTRUCT-  A CHALLENGE FOR THE XXIst CENTURY</t>
  </si>
  <si>
    <t>Conferință internațională: RRRC- Risk Reduction for Resilient Cities, 3-5 Noiembrie 2016, București</t>
  </si>
  <si>
    <t>3-5 Noiembrie</t>
  </si>
  <si>
    <t xml:space="preserve">ARHITECTURA ADAPTATA PERSOANELOR CU DEMENTA / DEMENTIA FRIENDLY ARCHITECTURE, </t>
  </si>
  <si>
    <t xml:space="preserve">REMEMBER ME!- CONFERINTA NATIONALA organizata de Societatea
Româna Alzheimer, 16 septembrie 2016, Biblioteca Academiei, București
</t>
  </si>
  <si>
    <t xml:space="preserve">SPATIUL PUBLIC SI COMUNITATEA AZI. VIZITÂND VENETIA / PUBLIC SPACE AND COMMUNITY TODAY. VISITING VENICE </t>
  </si>
  <si>
    <t xml:space="preserve">SCOALA INTERNATIONALA DE VARA GIURGIU, EDITIA A IV-A, 11-17 iulie 2016, Giurgiu, Padurea Balanoaia; </t>
  </si>
  <si>
    <t>11-17 iulie</t>
  </si>
  <si>
    <t>11-17,
iulie</t>
  </si>
  <si>
    <t xml:space="preserve">WORKSHOP: DEMENTIA FRIENDLY ENVIRONMENT. CASE STUDIES / DEMENTIA FRIENDLY ENVIRONMENT - ARHITECTURA IN SPRIJINUL PACIENTILOR CU DEMENTA- STUDII DE CAZ </t>
  </si>
  <si>
    <t xml:space="preserve">GerontoASSIST  INTERDISCIPLINARY TRAINING PROGRAM -MULTIDIMENSIONAL ASSISTANCE OF ELDERLY IN FAMILY AND COMMUNITY- </t>
  </si>
  <si>
    <t>NEVOILE PERSOANELOR VÂRSTNICE CU DEMENȚĂ – UN CONCEPT CENTRAL PENTRU ASISTENȚA PE TERMEN LUNG</t>
  </si>
  <si>
    <t>CONFERINTA NATIONALA ALZHEIMER, 25-28 februarie 2015, Centrul Naţional de Statistică</t>
  </si>
  <si>
    <t>25-28 februarie</t>
  </si>
  <si>
    <t>THE IMPACT OF ARCHITECTURE ON MENTAL HEALTH IN NURSING HOMES_3 CASE STUDIES</t>
  </si>
  <si>
    <r>
      <t>Mihai-Viorel Zamfir</t>
    </r>
    <r>
      <rPr>
        <b/>
        <sz val="11"/>
        <color theme="1"/>
        <rFont val="Calibri"/>
        <family val="2"/>
        <scheme val="minor"/>
      </rPr>
      <t xml:space="preserve">,
 </t>
    </r>
    <r>
      <rPr>
        <b/>
        <u/>
        <sz val="11"/>
        <color theme="1"/>
        <rFont val="Calibri"/>
        <family val="2"/>
        <scheme val="minor"/>
      </rPr>
      <t>Mihaela Zamfir (Grigorescu)</t>
    </r>
  </si>
  <si>
    <r>
      <rPr>
        <b/>
        <u/>
        <sz val="11"/>
        <color theme="1"/>
        <rFont val="Calibri"/>
        <family val="2"/>
        <scheme val="minor"/>
      </rPr>
      <t>Zamfir (Grigorescu) Mihaela</t>
    </r>
    <r>
      <rPr>
        <sz val="11"/>
        <color theme="1"/>
        <rFont val="Calibri"/>
        <family val="2"/>
        <scheme val="minor"/>
      </rPr>
      <t>, 
Zamfir Mihai V, Marin Andreea G, Ciobanu Ileana</t>
    </r>
  </si>
  <si>
    <r>
      <t xml:space="preserve"> </t>
    </r>
    <r>
      <rPr>
        <sz val="11"/>
        <color theme="1"/>
        <rFont val="Calibri"/>
        <family val="2"/>
        <scheme val="minor"/>
      </rPr>
      <t xml:space="preserve">Cătălina Tudose,
 </t>
    </r>
    <r>
      <rPr>
        <b/>
        <u/>
        <sz val="11"/>
        <color theme="1"/>
        <rFont val="Calibri"/>
        <family val="2"/>
        <scheme val="minor"/>
      </rPr>
      <t>Mihaela Zamfir (Grigorescu)</t>
    </r>
    <r>
      <rPr>
        <sz val="11"/>
        <color theme="1"/>
        <rFont val="Calibri"/>
        <family val="2"/>
        <scheme val="minor"/>
      </rPr>
      <t>,
 Mihai-Viorel Zamfir, Raluca Sfetcu, Maria Moglan</t>
    </r>
  </si>
  <si>
    <r>
      <t xml:space="preserve">Marin Andreea, 
</t>
    </r>
    <r>
      <rPr>
        <b/>
        <u/>
        <sz val="11"/>
        <color rgb="FF000000"/>
        <rFont val="Calibri"/>
        <family val="2"/>
        <scheme val="minor"/>
      </rPr>
      <t>Zamfir (Grigorescu) Mihaela</t>
    </r>
    <r>
      <rPr>
        <sz val="11"/>
        <color rgb="FF000000"/>
        <rFont val="Calibri"/>
        <family val="2"/>
        <scheme val="minor"/>
      </rPr>
      <t>,
 SG team</t>
    </r>
  </si>
  <si>
    <r>
      <rPr>
        <b/>
        <u/>
        <sz val="11"/>
        <color theme="1"/>
        <rFont val="Calibri"/>
        <family val="2"/>
        <scheme val="minor"/>
      </rPr>
      <t>Mihaela Zamfir (Grigorescu)</t>
    </r>
    <r>
      <rPr>
        <sz val="11"/>
        <color theme="1"/>
        <rFont val="Calibri"/>
        <family val="2"/>
        <scheme val="minor"/>
      </rPr>
      <t xml:space="preserve">,
 Mihai-Viorel Zamfir, Maria Moglan, Dragoş-Cristian Bogdan </t>
    </r>
  </si>
  <si>
    <r>
      <t xml:space="preserve"> </t>
    </r>
    <r>
      <rPr>
        <b/>
        <u/>
        <sz val="11"/>
        <color theme="1"/>
        <rFont val="Calibri"/>
        <family val="2"/>
        <scheme val="minor"/>
      </rPr>
      <t>Mihaela Zamfir (Grigorescu)</t>
    </r>
    <r>
      <rPr>
        <sz val="11"/>
        <color theme="1"/>
        <rFont val="Calibri"/>
        <family val="2"/>
        <scheme val="minor"/>
      </rPr>
      <t>, 
Maria Moglan, Raluca Sfetcu, Mihai Zamfir, Cătălina Tudose, Lea Pfäffel, Alexander Kurz</t>
    </r>
  </si>
  <si>
    <r>
      <t xml:space="preserve">Mihai-Viorel Zamfir, </t>
    </r>
    <r>
      <rPr>
        <b/>
        <u/>
        <sz val="11"/>
        <color indexed="8"/>
        <rFont val="Calibri"/>
        <family val="2"/>
        <scheme val="minor"/>
      </rPr>
      <t>Mihaela Zamfir (Grigorescu)</t>
    </r>
  </si>
  <si>
    <r>
      <t xml:space="preserve">Andreea Marin, Ileana Ciobanu, Rozeta Drăghici, Mihai ZAMFIR, </t>
    </r>
    <r>
      <rPr>
        <b/>
        <u/>
        <sz val="11"/>
        <color indexed="8"/>
        <rFont val="Calibri"/>
        <family val="2"/>
        <scheme val="minor"/>
      </rPr>
      <t>Mihaela Zamfir (Grigorescu)</t>
    </r>
    <r>
      <rPr>
        <sz val="11"/>
        <color indexed="8"/>
        <rFont val="Calibri"/>
        <family val="2"/>
        <scheme val="minor"/>
      </rPr>
      <t>, 
Gemma Goodall, Artur Serrano, Mihai BERTEANU</t>
    </r>
  </si>
  <si>
    <r>
      <t xml:space="preserve"> </t>
    </r>
    <r>
      <rPr>
        <b/>
        <u/>
        <sz val="11"/>
        <color indexed="8"/>
        <rFont val="Calibri"/>
        <family val="2"/>
        <scheme val="minor"/>
      </rPr>
      <t>Mihaela Zamfir (Grigorescu)</t>
    </r>
    <r>
      <rPr>
        <sz val="11"/>
        <color indexed="8"/>
        <rFont val="Calibri"/>
        <family val="2"/>
        <scheme val="minor"/>
      </rPr>
      <t>, 
Mihai V. ZAMFIR, Andreea G. MARIN, Ileana CIOBANU</t>
    </r>
  </si>
  <si>
    <r>
      <t xml:space="preserve"> Ileana Ciobanu, Artur Serrano, Mihai Berteanu, Ronny Broekx, Iulian Anghelache, Cătălina Anghelache-Țuțulan, Mara Diaconu, Piet Bormans, Siegrid Maeland, Rita Valadas, Jon Sørgaard, Gemma Goodall, Siri Bjørvig, Kamilla Michalsen, Merethe Drivdal, Marianne Leyssen, Andreea Marin, 
</t>
    </r>
    <r>
      <rPr>
        <b/>
        <u/>
        <sz val="11"/>
        <color indexed="8"/>
        <rFont val="Calibri"/>
        <family val="2"/>
        <scheme val="minor"/>
      </rPr>
      <t>Mihaela Zamfir (Grigorescu)</t>
    </r>
    <r>
      <rPr>
        <sz val="11"/>
        <color indexed="8"/>
        <rFont val="Calibri"/>
        <family val="2"/>
        <scheme val="minor"/>
      </rPr>
      <t>,
 Mihai Zamfir, Rozeta Drăghici, Alina Iliescu, Therese Børve, Audun Digranes Dagestad, Alda Matias, Aat Vos, Filipa de Araújo, Lara André Gonçalves, Therese Bakke</t>
    </r>
  </si>
  <si>
    <r>
      <rPr>
        <b/>
        <u/>
        <sz val="11"/>
        <color indexed="8"/>
        <rFont val="Calibri"/>
        <family val="2"/>
        <scheme val="minor"/>
      </rPr>
      <t>Mihaela Zamfir (Grigorescu)</t>
    </r>
    <r>
      <rPr>
        <sz val="11"/>
        <color indexed="8"/>
        <rFont val="Calibri"/>
        <family val="2"/>
        <scheme val="minor"/>
      </rPr>
      <t>,
 Mihai-Viorel Zamfir, Maria Moglan</t>
    </r>
  </si>
  <si>
    <r>
      <rPr>
        <b/>
        <u/>
        <sz val="11"/>
        <color indexed="8"/>
        <rFont val="Calibri"/>
        <family val="2"/>
        <scheme val="minor"/>
      </rPr>
      <t>Mihaela Zamfir (Grigorescu</t>
    </r>
    <r>
      <rPr>
        <sz val="11"/>
        <color indexed="8"/>
        <rFont val="Calibri"/>
        <family val="2"/>
        <scheme val="minor"/>
      </rPr>
      <t xml:space="preserve">) ,
 Mihai-Viorel Zamfir , Raluca Sfetcu, Maria Moglan, Cătălina Tudose, 
Lea Pfäffel, Alexander Kurz
</t>
    </r>
  </si>
  <si>
    <r>
      <rPr>
        <b/>
        <u/>
        <sz val="11"/>
        <color indexed="8"/>
        <rFont val="Calibri"/>
        <family val="2"/>
        <scheme val="minor"/>
      </rPr>
      <t>Mihaela Zamfir (Grigorescu)</t>
    </r>
    <r>
      <rPr>
        <sz val="11"/>
        <color indexed="8"/>
        <rFont val="Calibri"/>
        <family val="2"/>
        <scheme val="minor"/>
      </rPr>
      <t xml:space="preserve">,
 Mihai-Viorel Zamfir, Maria Moglan </t>
    </r>
  </si>
  <si>
    <r>
      <rPr>
        <b/>
        <u/>
        <sz val="11"/>
        <color indexed="8"/>
        <rFont val="Calibri"/>
        <family val="2"/>
        <scheme val="minor"/>
      </rPr>
      <t>Mihaela Zamfir (Grigorescu)</t>
    </r>
    <r>
      <rPr>
        <sz val="11"/>
        <color indexed="8"/>
        <rFont val="Calibri"/>
        <family val="2"/>
        <scheme val="minor"/>
      </rPr>
      <t>, 
Mihai-Viorel Zamfir, Andreea Marin, Ileana Ciobanu, Mihai Berteanu</t>
    </r>
  </si>
  <si>
    <r>
      <rPr>
        <b/>
        <u/>
        <sz val="11"/>
        <color indexed="8"/>
        <rFont val="Calibri"/>
        <family val="2"/>
        <scheme val="minor"/>
      </rPr>
      <t>Mihaela Zamfir (Grigorescu)</t>
    </r>
    <r>
      <rPr>
        <sz val="11"/>
        <color indexed="8"/>
        <rFont val="Calibri"/>
        <family val="2"/>
        <scheme val="minor"/>
      </rPr>
      <t>,
 Mihai-Viorel Zamfir</t>
    </r>
  </si>
  <si>
    <r>
      <t xml:space="preserve">Ileana Ciobanu, Andreea Marin, Alina Iliescu, 
</t>
    </r>
    <r>
      <rPr>
        <b/>
        <u/>
        <sz val="11"/>
        <color indexed="8"/>
        <rFont val="Calibri"/>
        <family val="2"/>
        <scheme val="minor"/>
      </rPr>
      <t>Mihaela Zamfir (Grigorescu)</t>
    </r>
    <r>
      <rPr>
        <sz val="11"/>
        <color indexed="8"/>
        <rFont val="Calibri"/>
        <family val="2"/>
        <scheme val="minor"/>
      </rPr>
      <t xml:space="preserve">, 
Mihai-Viorel Zamfir, 
Rozeta Drăghici, Cristina Vaz de Almeida, Mara Gabriela Diaconu, Gemma Goodall, Artur Serrano, 
Carmen Muscalu, Ernestina Elena Vasilescu, Mihai Berteanu
</t>
    </r>
  </si>
  <si>
    <r>
      <t xml:space="preserve">Dragoș-Cristian Bogdan, </t>
    </r>
    <r>
      <rPr>
        <b/>
        <u/>
        <sz val="11"/>
        <color indexed="8"/>
        <rFont val="Calibri"/>
        <family val="2"/>
        <scheme val="minor"/>
      </rPr>
      <t>Mihaela Zamfir (Grigorescu)</t>
    </r>
  </si>
  <si>
    <r>
      <t xml:space="preserve">Andreea Marin,  Ileana Ciobanu, Mihai-Viorel Zamfir, Rozeta Drăghici, </t>
    </r>
    <r>
      <rPr>
        <b/>
        <u/>
        <sz val="11"/>
        <color indexed="8"/>
        <rFont val="Calibri"/>
        <family val="2"/>
        <scheme val="minor"/>
      </rPr>
      <t>Mihaela Zamfir (Grigorescu)</t>
    </r>
    <r>
      <rPr>
        <sz val="11"/>
        <color indexed="8"/>
        <rFont val="Calibri"/>
        <family val="2"/>
        <scheme val="minor"/>
      </rPr>
      <t xml:space="preserve">, 
Artur Serrano, Mihai Berteanu
</t>
    </r>
  </si>
  <si>
    <r>
      <t xml:space="preserve">Ileana Ciobanu, Andreea Marin, Alina Iliescu, 
</t>
    </r>
    <r>
      <rPr>
        <b/>
        <u/>
        <sz val="11"/>
        <color indexed="8"/>
        <rFont val="Calibri"/>
        <family val="2"/>
        <scheme val="minor"/>
      </rPr>
      <t>Mihaela Zamfir (Grigorescu)</t>
    </r>
    <r>
      <rPr>
        <sz val="11"/>
        <color indexed="8"/>
        <rFont val="Calibri"/>
        <family val="2"/>
        <scheme val="minor"/>
      </rPr>
      <t xml:space="preserve">,
 Mihai-Viorel Zamfir,
Rozeta Drăghici, Cristina Vaz de Almeida, Mara Gabriela Diaconu, Gemma Goodall, Artur Serrano, Mihai Berteanu
</t>
    </r>
  </si>
  <si>
    <r>
      <t xml:space="preserve">Mihai-Viorel Zamfir, 
</t>
    </r>
    <r>
      <rPr>
        <b/>
        <u/>
        <sz val="11"/>
        <color indexed="8"/>
        <rFont val="Calibri"/>
        <family val="2"/>
        <scheme val="minor"/>
      </rPr>
      <t>Mihaela Zamfir (Grigorescu)</t>
    </r>
    <r>
      <rPr>
        <sz val="11"/>
        <color indexed="8"/>
        <rFont val="Calibri"/>
        <family val="2"/>
        <scheme val="minor"/>
      </rPr>
      <t xml:space="preserve">, 
Andreea Marin,  Ileana Ciobanu, Rozeta Drăghici, 
Alina Iliescu, Mihai Berteanu
</t>
    </r>
  </si>
  <si>
    <r>
      <rPr>
        <b/>
        <u/>
        <sz val="11"/>
        <color indexed="8"/>
        <rFont val="Calibri"/>
        <family val="2"/>
        <scheme val="minor"/>
      </rPr>
      <t>Mihaela Zamfir (Grigorescu)</t>
    </r>
    <r>
      <rPr>
        <sz val="11"/>
        <color indexed="8"/>
        <rFont val="Calibri"/>
        <family val="2"/>
        <scheme val="minor"/>
      </rPr>
      <t>, 
Mihai-Viorel Zamfir</t>
    </r>
  </si>
  <si>
    <r>
      <rPr>
        <b/>
        <u/>
        <sz val="11"/>
        <color indexed="8"/>
        <rFont val="Calibri"/>
        <family val="2"/>
        <scheme val="minor"/>
      </rPr>
      <t>Mihaela Zamfir (Grigorescu)</t>
    </r>
    <r>
      <rPr>
        <sz val="11"/>
        <color indexed="8"/>
        <rFont val="Calibri"/>
        <family val="2"/>
        <scheme val="minor"/>
      </rPr>
      <t>,
 Mihai-Viorel Zamfir, Dragoș-Cristian Bogdan</t>
    </r>
  </si>
  <si>
    <r>
      <t xml:space="preserve">Dragoș-Cristian Bogdan, </t>
    </r>
    <r>
      <rPr>
        <b/>
        <u/>
        <sz val="11"/>
        <color indexed="8"/>
        <rFont val="Calibri"/>
        <family val="2"/>
        <scheme val="minor"/>
      </rPr>
      <t>Mihaela Zamfir (Grigorescu)</t>
    </r>
    <r>
      <rPr>
        <sz val="11"/>
        <color indexed="8"/>
        <rFont val="Calibri"/>
        <family val="2"/>
        <scheme val="minor"/>
      </rPr>
      <t>, 
Dorina Căpudean</t>
    </r>
  </si>
  <si>
    <r>
      <t xml:space="preserve">Ileana Ciobanu,
</t>
    </r>
    <r>
      <rPr>
        <b/>
        <u/>
        <sz val="11"/>
        <color indexed="8"/>
        <rFont val="Calibri"/>
        <family val="2"/>
        <scheme val="minor"/>
      </rPr>
      <t xml:space="preserve"> Mihaela Zamfir (Grigorescu)</t>
    </r>
    <r>
      <rPr>
        <sz val="11"/>
        <color indexed="8"/>
        <rFont val="Calibri"/>
        <family val="2"/>
        <scheme val="minor"/>
      </rPr>
      <t>, 
Andreea Marin, Rozeta Draghici, Mihai-Viorel Zamfir, Alina Iliescu, Cătălina Anghelache, Iulian Anghelache, Artur Serrano, Mihai Berteanu.</t>
    </r>
  </si>
  <si>
    <r>
      <t xml:space="preserve">Mihai-Viorel Zamfir, Andreea Marin, 
</t>
    </r>
    <r>
      <rPr>
        <b/>
        <u/>
        <sz val="11"/>
        <color indexed="8"/>
        <rFont val="Calibri"/>
        <family val="2"/>
        <scheme val="minor"/>
      </rPr>
      <t>Mihaela Zamfir (Grigorescu)</t>
    </r>
  </si>
  <si>
    <r>
      <t xml:space="preserve">Andreea Marin, Mihai-Viorel Zamfir,
</t>
    </r>
    <r>
      <rPr>
        <b/>
        <u/>
        <sz val="11"/>
        <color indexed="8"/>
        <rFont val="Calibri"/>
        <family val="2"/>
        <scheme val="minor"/>
      </rPr>
      <t xml:space="preserve"> Mihaela Zamfir (Grigorescu)</t>
    </r>
    <r>
      <rPr>
        <sz val="11"/>
        <color indexed="8"/>
        <rFont val="Calibri"/>
        <family val="2"/>
        <scheme val="minor"/>
      </rPr>
      <t>,
 Rozeta Drăghici, Ileana Ciobanu, Mihai Berteanu</t>
    </r>
  </si>
  <si>
    <r>
      <rPr>
        <b/>
        <u/>
        <sz val="11"/>
        <color indexed="8"/>
        <rFont val="Calibri"/>
        <family val="2"/>
        <scheme val="minor"/>
      </rPr>
      <t>Mihaela Zamfir (Grigorescu)</t>
    </r>
    <r>
      <rPr>
        <sz val="11"/>
        <color indexed="8"/>
        <rFont val="Calibri"/>
        <family val="2"/>
        <scheme val="minor"/>
      </rPr>
      <t>,
 Mihai-Viorel Zamfir, Andreea Marin, Ileana Ciobanu</t>
    </r>
  </si>
  <si>
    <r>
      <rPr>
        <b/>
        <u/>
        <sz val="11"/>
        <color indexed="8"/>
        <rFont val="Calibri"/>
        <family val="2"/>
        <scheme val="minor"/>
      </rPr>
      <t>Mihaela Zamfir (Grigorescu)</t>
    </r>
    <r>
      <rPr>
        <sz val="11"/>
        <color indexed="8"/>
        <rFont val="Calibri"/>
        <family val="2"/>
        <scheme val="minor"/>
      </rPr>
      <t>, 
Dragoș-Cristian Bogdan</t>
    </r>
  </si>
  <si>
    <r>
      <rPr>
        <b/>
        <u/>
        <sz val="11"/>
        <color indexed="8"/>
        <rFont val="Calibri"/>
        <family val="2"/>
        <scheme val="minor"/>
      </rPr>
      <t>Mihaela Zamfir (Grigorescu)</t>
    </r>
    <r>
      <rPr>
        <sz val="11"/>
        <color indexed="8"/>
        <rFont val="Calibri"/>
        <family val="2"/>
        <scheme val="minor"/>
      </rPr>
      <t>,
 Ileana Ciobanu, Alina Iliescu, Mihai-Viorel Zamfir, Andreea Marin, Rozeta Drăghici, Artur Serrano, Mihai Berteanu</t>
    </r>
  </si>
  <si>
    <r>
      <t xml:space="preserve">Andreea Marin, Ileana Ciobanu, Rozeta Drăghici, Mihai-Viorel Zamfir,
</t>
    </r>
    <r>
      <rPr>
        <b/>
        <u/>
        <sz val="11"/>
        <color indexed="8"/>
        <rFont val="Calibri"/>
        <family val="2"/>
        <scheme val="minor"/>
      </rPr>
      <t xml:space="preserve"> Mihaela Zamfir (Grigorescu)</t>
    </r>
    <r>
      <rPr>
        <sz val="11"/>
        <color indexed="8"/>
        <rFont val="Calibri"/>
        <family val="2"/>
        <scheme val="minor"/>
      </rPr>
      <t xml:space="preserve">,
 Alina Iliescu, Artur Serrano, Mihai Berteanu </t>
    </r>
  </si>
  <si>
    <r>
      <t xml:space="preserve">Rozeta Drăghici, Ileana Ciobanu, Andreea Marin, Mihai-Viorel Zamfir, </t>
    </r>
    <r>
      <rPr>
        <b/>
        <u/>
        <sz val="11"/>
        <color indexed="8"/>
        <rFont val="Calibri"/>
        <family val="2"/>
        <scheme val="minor"/>
      </rPr>
      <t>Mihaela Zamfir (Grigorescu)</t>
    </r>
    <r>
      <rPr>
        <sz val="11"/>
        <color indexed="8"/>
        <rFont val="Calibri"/>
        <family val="2"/>
        <scheme val="minor"/>
      </rPr>
      <t>,
 Alina Iliescu, Artur Serrano, Mihai Berteanu</t>
    </r>
  </si>
  <si>
    <r>
      <t xml:space="preserve">Mihai-Viorel Zamfir, </t>
    </r>
    <r>
      <rPr>
        <b/>
        <u/>
        <sz val="11"/>
        <color indexed="8"/>
        <rFont val="Calibri"/>
        <family val="2"/>
        <scheme val="minor"/>
      </rPr>
      <t>Mihaela Zamfir (Grigorescu)</t>
    </r>
    <r>
      <rPr>
        <sz val="11"/>
        <color indexed="8"/>
        <rFont val="Calibri"/>
        <family val="2"/>
        <scheme val="minor"/>
      </rPr>
      <t xml:space="preserve">,
 Ileana Ciobanu, Rozeta Drăghici, Andreea Marin,  Mihai Berteanu </t>
    </r>
  </si>
  <si>
    <r>
      <t xml:space="preserve">Alina Iliescu, Ileana Ciobanu,
</t>
    </r>
    <r>
      <rPr>
        <b/>
        <u/>
        <sz val="11"/>
        <color indexed="8"/>
        <rFont val="Calibri"/>
        <family val="2"/>
        <scheme val="minor"/>
      </rPr>
      <t xml:space="preserve"> Mihaela Zamfir (Grigorescu)</t>
    </r>
    <r>
      <rPr>
        <sz val="11"/>
        <color indexed="8"/>
        <rFont val="Calibri"/>
        <family val="2"/>
        <scheme val="minor"/>
      </rPr>
      <t>,
 Rozeta Drăghici, Mihai-Viorel Zamfir, Andreea Marin, Artur Serrano, Mihai Berteanu</t>
    </r>
  </si>
  <si>
    <r>
      <t xml:space="preserve">Ileana Ciobanu, Rozeta Drăghici, Alina Iliescu, Mihai-Viorel Zamfir, </t>
    </r>
    <r>
      <rPr>
        <b/>
        <u/>
        <sz val="11"/>
        <color indexed="8"/>
        <rFont val="Calibri"/>
        <family val="2"/>
        <scheme val="minor"/>
      </rPr>
      <t>Mihaela Zamfir (Grigorescu)</t>
    </r>
    <r>
      <rPr>
        <sz val="11"/>
        <color indexed="8"/>
        <rFont val="Calibri"/>
        <family val="2"/>
        <scheme val="minor"/>
      </rPr>
      <t>, 
Andreea Marin, Gemma Goodall, Jon Sorgaard, Artur Serrano, Mihai Berteanu</t>
    </r>
  </si>
  <si>
    <r>
      <t xml:space="preserve">Mihai-Viorel Zamfir, </t>
    </r>
    <r>
      <rPr>
        <b/>
        <u/>
        <sz val="11"/>
        <color indexed="8"/>
        <rFont val="Calibri"/>
        <family val="2"/>
        <scheme val="minor"/>
      </rPr>
      <t xml:space="preserve">Mihaela Zamfir (Grigorescu) </t>
    </r>
  </si>
  <si>
    <r>
      <t xml:space="preserve">Dragoș-Cristian Bogdan,  </t>
    </r>
    <r>
      <rPr>
        <b/>
        <u/>
        <sz val="11"/>
        <color indexed="8"/>
        <rFont val="Calibri"/>
        <family val="2"/>
        <scheme val="minor"/>
      </rPr>
      <t>Mihaela Zamfir (Grigorescu)</t>
    </r>
  </si>
  <si>
    <r>
      <rPr>
        <b/>
        <u/>
        <sz val="11"/>
        <color indexed="8"/>
        <rFont val="Calibri"/>
        <family val="2"/>
        <scheme val="minor"/>
      </rPr>
      <t>Mihaela Zamfir (Grigorescu)</t>
    </r>
    <r>
      <rPr>
        <sz val="11"/>
        <color indexed="8"/>
        <rFont val="Calibri"/>
        <family val="2"/>
        <scheme val="minor"/>
      </rPr>
      <t xml:space="preserve">,
 Mihai-Viorel Zamfir </t>
    </r>
  </si>
  <si>
    <r>
      <t xml:space="preserve">Dragoș-Cristian Bogdan, </t>
    </r>
    <r>
      <rPr>
        <b/>
        <u/>
        <sz val="11"/>
        <color indexed="8"/>
        <rFont val="Calibri"/>
        <family val="2"/>
        <scheme val="minor"/>
      </rPr>
      <t xml:space="preserve">Mihaela Zamfir (Grigorescu) </t>
    </r>
  </si>
  <si>
    <r>
      <t xml:space="preserve">Ileana Ciobanu, Andreea Marin, 
</t>
    </r>
    <r>
      <rPr>
        <b/>
        <u/>
        <sz val="11"/>
        <color indexed="8"/>
        <rFont val="Calibri"/>
        <family val="2"/>
        <scheme val="minor"/>
      </rPr>
      <t>Mihaela Zamfir (Grigorescu)</t>
    </r>
    <r>
      <rPr>
        <sz val="11"/>
        <color indexed="8"/>
        <rFont val="Calibri"/>
        <family val="2"/>
        <scheme val="minor"/>
      </rPr>
      <t>,
 Mihai-Viorel Zamfir, Rozeta Drăghici, Carmen Muscalu, Mihai Berteanu</t>
    </r>
  </si>
  <si>
    <r>
      <t xml:space="preserve">Mihai-Viorel Zamfir, Ileana Ciobanu, Andreea Marin, 
</t>
    </r>
    <r>
      <rPr>
        <b/>
        <u/>
        <sz val="11"/>
        <color indexed="8"/>
        <rFont val="Calibri"/>
        <family val="2"/>
        <scheme val="minor"/>
      </rPr>
      <t>Mihaela Zamfir (Grigorescu)</t>
    </r>
  </si>
  <si>
    <r>
      <rPr>
        <b/>
        <u/>
        <sz val="11"/>
        <color indexed="8"/>
        <rFont val="Calibri"/>
        <family val="2"/>
        <scheme val="minor"/>
      </rPr>
      <t>Mihaela Zamfir (Grigorescu)</t>
    </r>
    <r>
      <rPr>
        <sz val="11"/>
        <color indexed="8"/>
        <rFont val="Calibri"/>
        <family val="2"/>
        <scheme val="minor"/>
      </rPr>
      <t>, 
Mihai-Viorel Zamfir, Andreea Marin</t>
    </r>
  </si>
  <si>
    <r>
      <t xml:space="preserve">Andreea Marin, Ileana Ciobanu, Rozeta Drăghici,
 </t>
    </r>
    <r>
      <rPr>
        <b/>
        <u/>
        <sz val="11"/>
        <color indexed="8"/>
        <rFont val="Calibri"/>
        <family val="2"/>
        <scheme val="minor"/>
      </rPr>
      <t>Mihaela Zamfir (Grigorescu)</t>
    </r>
    <r>
      <rPr>
        <sz val="11"/>
        <color indexed="8"/>
        <rFont val="Calibri"/>
        <family val="2"/>
        <scheme val="minor"/>
      </rPr>
      <t>, 
Mihai-Viorel Zamfir</t>
    </r>
  </si>
  <si>
    <r>
      <t xml:space="preserve">Rozeta Drăghici, Ileana Ciobanu, Andreea Marin, Mihai-Viorel Zamfir, 
</t>
    </r>
    <r>
      <rPr>
        <b/>
        <u/>
        <sz val="11"/>
        <color indexed="8"/>
        <rFont val="Calibri"/>
        <family val="2"/>
        <scheme val="minor"/>
      </rPr>
      <t>Mihaela Zamfir (Grigorescu)</t>
    </r>
    <r>
      <rPr>
        <sz val="11"/>
        <color indexed="8"/>
        <rFont val="Calibri"/>
        <family val="2"/>
        <scheme val="minor"/>
      </rPr>
      <t>, 
Alina Iliescu, Artur Serrano, Mihai Berteanu</t>
    </r>
  </si>
  <si>
    <r>
      <rPr>
        <b/>
        <u/>
        <sz val="11"/>
        <color indexed="8"/>
        <rFont val="Calibri"/>
        <family val="2"/>
        <scheme val="minor"/>
      </rPr>
      <t>Mihaela Zamfir (Grigorescu)</t>
    </r>
    <r>
      <rPr>
        <sz val="11"/>
        <color indexed="8"/>
        <rFont val="Calibri"/>
        <family val="2"/>
        <scheme val="minor"/>
      </rPr>
      <t>, 
Ileana Ciobanu, Alina Iliescu, Mihai-Viorel Zamfir, Andreea Marin, Rozeta Drăghici, Artur Serrano, Mihai Berteanu</t>
    </r>
  </si>
  <si>
    <r>
      <t xml:space="preserve">Andreea Marin, Ileana Ciobanu, Alina Iliescu, Rozeta Drăghici,
</t>
    </r>
    <r>
      <rPr>
        <b/>
        <u/>
        <sz val="11"/>
        <color indexed="8"/>
        <rFont val="Calibri"/>
        <family val="2"/>
        <scheme val="minor"/>
      </rPr>
      <t xml:space="preserve"> Mihaela Zamfir (Grigorescu)</t>
    </r>
    <r>
      <rPr>
        <sz val="11"/>
        <color indexed="8"/>
        <rFont val="Calibri"/>
        <family val="2"/>
        <scheme val="minor"/>
      </rPr>
      <t>, 
Mihai-Viorel Zamfir, Artur Serrano, Mihai Berteanu</t>
    </r>
  </si>
  <si>
    <r>
      <t xml:space="preserve">Alina Iliescu, Ileana Ciobanu, 
</t>
    </r>
    <r>
      <rPr>
        <b/>
        <u/>
        <sz val="11"/>
        <color indexed="8"/>
        <rFont val="Calibri"/>
        <family val="2"/>
        <scheme val="minor"/>
      </rPr>
      <t>Mihaela Zamfir (Grigorescu)</t>
    </r>
    <r>
      <rPr>
        <sz val="11"/>
        <color indexed="8"/>
        <rFont val="Calibri"/>
        <family val="2"/>
        <scheme val="minor"/>
      </rPr>
      <t>, 
Rozeta Drăghici, Mihai-Viorel Zamfir, Andreea Marin, Artur Serrano, Mihai Berteanu</t>
    </r>
  </si>
  <si>
    <r>
      <t xml:space="preserve">Ileana Ciobanu, Rozeta Drăghici, Alina Iliescu, Mihai-Viorel Zamfir, </t>
    </r>
    <r>
      <rPr>
        <b/>
        <u/>
        <sz val="11"/>
        <color indexed="8"/>
        <rFont val="Calibri"/>
        <family val="2"/>
        <scheme val="minor"/>
      </rPr>
      <t>Mihaela Zamfir (Grigorescu)</t>
    </r>
    <r>
      <rPr>
        <sz val="11"/>
        <color indexed="8"/>
        <rFont val="Calibri"/>
        <family val="2"/>
        <scheme val="minor"/>
      </rPr>
      <t>, 
Andreea Marin, Artur Serrano, Mihai Berteanu</t>
    </r>
  </si>
  <si>
    <r>
      <t xml:space="preserve">Maria Moglan, 
</t>
    </r>
    <r>
      <rPr>
        <b/>
        <u/>
        <sz val="11"/>
        <color indexed="8"/>
        <rFont val="Calibri"/>
        <family val="2"/>
        <scheme val="minor"/>
      </rPr>
      <t>Mihaela Zamfir (Grigorescu)</t>
    </r>
    <r>
      <rPr>
        <sz val="11"/>
        <color indexed="8"/>
        <rFont val="Calibri"/>
        <family val="2"/>
        <scheme val="minor"/>
      </rPr>
      <t>,
 Mihai-Viorel Zamfir</t>
    </r>
  </si>
  <si>
    <r>
      <t xml:space="preserve">Maria Moglan, Ioana Căciulă,Mihai-Viorel Zamfir,
</t>
    </r>
    <r>
      <rPr>
        <b/>
        <u/>
        <sz val="11"/>
        <color indexed="8"/>
        <rFont val="Calibri"/>
        <family val="2"/>
        <scheme val="minor"/>
      </rPr>
      <t xml:space="preserve"> Mihaela Zamfir (Grigorescu)</t>
    </r>
  </si>
  <si>
    <r>
      <t xml:space="preserve">Serrano Artur, Broekx Ronny, 
</t>
    </r>
    <r>
      <rPr>
        <b/>
        <u/>
        <sz val="11"/>
        <color indexed="8"/>
        <rFont val="Calibri"/>
        <family val="2"/>
        <scheme val="minor"/>
      </rPr>
      <t>Zamfir (Grigorescu) Mihaela</t>
    </r>
    <r>
      <rPr>
        <sz val="11"/>
        <color indexed="8"/>
        <rFont val="Calibri"/>
        <family val="2"/>
        <scheme val="minor"/>
      </rPr>
      <t>, 
SG team</t>
    </r>
  </si>
  <si>
    <r>
      <t xml:space="preserve">Ileana Ciobanu, Andreea Marin, 
</t>
    </r>
    <r>
      <rPr>
        <b/>
        <u/>
        <sz val="11"/>
        <color indexed="8"/>
        <rFont val="Calibri"/>
        <family val="2"/>
        <scheme val="minor"/>
      </rPr>
      <t>Mihaela Zamfir (Grigorescu)</t>
    </r>
    <r>
      <rPr>
        <sz val="11"/>
        <color indexed="8"/>
        <rFont val="Calibri"/>
        <family val="2"/>
        <scheme val="minor"/>
      </rPr>
      <t>, 
Gemma Goodall, Mihai-Viorel Zamfir, Rozeta Drăghici, Mara Gabriela Diaconu, Artur Serrano, Alina Iliescu, Mihai Berteanu</t>
    </r>
  </si>
  <si>
    <r>
      <t xml:space="preserve">Ileana Ciobanu, Andreea Marin, Gemma Goodall, Mihai-Viorel Zamfir, Rozeta Drăghici, Catalina Anghelache (Tutulan), Iulian Anghelache, 
</t>
    </r>
    <r>
      <rPr>
        <b/>
        <u/>
        <sz val="11"/>
        <color indexed="8"/>
        <rFont val="Calibri"/>
        <family val="2"/>
        <scheme val="minor"/>
      </rPr>
      <t>Mihaela Zamfir (Grigorescu)</t>
    </r>
    <r>
      <rPr>
        <sz val="11"/>
        <color indexed="8"/>
        <rFont val="Calibri"/>
        <family val="2"/>
        <scheme val="minor"/>
      </rPr>
      <t>, 
Mara Gabriela Diaconu, Artur Serrano, Cristina Vaz de Almeida, Alina Iliescu, Mihai Berteanu</t>
    </r>
  </si>
  <si>
    <r>
      <rPr>
        <b/>
        <u/>
        <sz val="11"/>
        <color indexed="8"/>
        <rFont val="Calibri"/>
        <family val="2"/>
        <scheme val="minor"/>
      </rPr>
      <t>Mihaela Zamfir (Grigorescu)</t>
    </r>
    <r>
      <rPr>
        <sz val="11"/>
        <color indexed="8"/>
        <rFont val="Calibri"/>
        <family val="2"/>
        <scheme val="minor"/>
      </rPr>
      <t>, 
Mihai-Viorel Zamfir, Andreea Georgiana Marin, Ileana Ciobanu, Maria Moglan, Dragoș-Cristian Bogdan</t>
    </r>
  </si>
  <si>
    <r>
      <t xml:space="preserve">Maria P. Moglan, Mihai Viorel Zamfir, 
</t>
    </r>
    <r>
      <rPr>
        <b/>
        <u/>
        <sz val="11"/>
        <color indexed="8"/>
        <rFont val="Calibri"/>
        <family val="2"/>
        <scheme val="minor"/>
      </rPr>
      <t>Mihaela Zamfir</t>
    </r>
    <r>
      <rPr>
        <sz val="11"/>
        <color indexed="8"/>
        <rFont val="Calibri"/>
        <family val="2"/>
        <scheme val="minor"/>
      </rPr>
      <t>,
 Voicu Boscaiu, Mihaela Roco, Catalina Tudose</t>
    </r>
  </si>
  <si>
    <r>
      <t xml:space="preserve">Maria P. Moglan , Mihai Viorel Zamfir, 
</t>
    </r>
    <r>
      <rPr>
        <b/>
        <u/>
        <sz val="11"/>
        <color indexed="8"/>
        <rFont val="Calibri"/>
        <family val="2"/>
        <scheme val="minor"/>
      </rPr>
      <t>Mihaela Zamfir</t>
    </r>
  </si>
  <si>
    <r>
      <t xml:space="preserve">Maria P. Moglan , 
</t>
    </r>
    <r>
      <rPr>
        <b/>
        <u/>
        <sz val="11"/>
        <color indexed="8"/>
        <rFont val="Calibri"/>
        <family val="2"/>
        <scheme val="minor"/>
      </rPr>
      <t>Mihaela Zamfir</t>
    </r>
    <r>
      <rPr>
        <sz val="11"/>
        <color indexed="8"/>
        <rFont val="Calibri"/>
        <family val="2"/>
        <scheme val="minor"/>
      </rPr>
      <t>, 
Mihai Viorel Zamfir</t>
    </r>
  </si>
  <si>
    <r>
      <rPr>
        <b/>
        <u/>
        <sz val="11"/>
        <color indexed="8"/>
        <rFont val="Calibri"/>
        <family val="2"/>
        <scheme val="minor"/>
      </rPr>
      <t>Mihaela Zamfir (Grigorescu)</t>
    </r>
    <r>
      <rPr>
        <sz val="11"/>
        <color indexed="8"/>
        <rFont val="Calibri"/>
        <family val="2"/>
        <scheme val="minor"/>
      </rPr>
      <t xml:space="preserve">, 
Mihai-Viorel Zamfir , Raluca Sfetcu, Maria Moglan, Cătălina Tudose, 
Lea Pfäffel, Alexander Kurz
</t>
    </r>
  </si>
  <si>
    <r>
      <rPr>
        <b/>
        <u/>
        <sz val="11"/>
        <color indexed="8"/>
        <rFont val="Calibri"/>
        <family val="2"/>
        <scheme val="minor"/>
      </rPr>
      <t>Mihaela ZAMFIR (Grigorescu)</t>
    </r>
    <r>
      <rPr>
        <sz val="11"/>
        <color indexed="8"/>
        <rFont val="Calibri"/>
        <family val="2"/>
        <scheme val="minor"/>
      </rPr>
      <t xml:space="preserve">, 
Mihai-Viorel ZAMFIR, Andreea MARIN, Ileana CIOBANU, 
Dragoș-Cristian BOGDAN
</t>
    </r>
  </si>
  <si>
    <r>
      <rPr>
        <b/>
        <u/>
        <sz val="11"/>
        <color indexed="8"/>
        <rFont val="Calibri"/>
        <family val="2"/>
        <scheme val="minor"/>
      </rPr>
      <t>Mihaela Zamfir (Grigorescu)</t>
    </r>
    <r>
      <rPr>
        <sz val="11"/>
        <color indexed="8"/>
        <rFont val="Calibri"/>
        <family val="2"/>
        <scheme val="minor"/>
      </rPr>
      <t>, 
Mihai-Viorel Zamfir, Maria Moglan, Raluca Sfetcu, Cătălina Tudose</t>
    </r>
  </si>
  <si>
    <r>
      <rPr>
        <b/>
        <u/>
        <sz val="11"/>
        <color indexed="8"/>
        <rFont val="Calibri"/>
        <family val="2"/>
        <scheme val="minor"/>
      </rPr>
      <t>Mihaela Zamfir (Grigorescu),</t>
    </r>
    <r>
      <rPr>
        <sz val="11"/>
        <color indexed="8"/>
        <rFont val="Calibri"/>
        <family val="2"/>
        <scheme val="minor"/>
      </rPr>
      <t xml:space="preserve"> 
Mihai-Viorel Zamfir</t>
    </r>
  </si>
  <si>
    <r>
      <t xml:space="preserve">Andreea Marin, Mihai-Viorel Zamfir,
 </t>
    </r>
    <r>
      <rPr>
        <b/>
        <u/>
        <sz val="11"/>
        <color indexed="8"/>
        <rFont val="Calibri"/>
        <family val="2"/>
        <scheme val="minor"/>
      </rPr>
      <t>Mihaela Zamfir (Grigorescu)</t>
    </r>
    <r>
      <rPr>
        <sz val="11"/>
        <color indexed="8"/>
        <rFont val="Calibri"/>
        <family val="2"/>
        <scheme val="minor"/>
      </rPr>
      <t>, 
Rozeta Drăghici, Ileana Ciobanu, Mihai Berteanu</t>
    </r>
  </si>
  <si>
    <r>
      <t xml:space="preserve">Zamfir Mihai-Viorel , </t>
    </r>
    <r>
      <rPr>
        <b/>
        <u/>
        <sz val="11"/>
        <color indexed="8"/>
        <rFont val="Calibri"/>
        <family val="2"/>
        <scheme val="minor"/>
      </rPr>
      <t>Zamfir (Grigorescu) Mihaela</t>
    </r>
    <r>
      <rPr>
        <sz val="11"/>
        <color indexed="8"/>
        <rFont val="Calibri"/>
        <family val="2"/>
        <scheme val="minor"/>
      </rPr>
      <t>, 
Ciobanu Ileana, Drăghici Rozeta, Marin Andreea, Anghelache Iulian, Goodall Gemma, Sørgaard Jon, Serrano Artur, Berteanu Mihai</t>
    </r>
  </si>
  <si>
    <r>
      <rPr>
        <b/>
        <u/>
        <sz val="11"/>
        <color indexed="8"/>
        <rFont val="Calibri"/>
        <family val="2"/>
      </rPr>
      <t>Mihaela Zamfir (Grigorescu)</t>
    </r>
    <r>
      <rPr>
        <sz val="11"/>
        <color indexed="8"/>
        <rFont val="Calibri"/>
        <family val="2"/>
      </rPr>
      <t xml:space="preserve">, 
 Mihai-Viorel Zamfir, Andreea Marin, Ileana Ciobanu, 
Artur Serrano, Mihai Berteanu  
</t>
    </r>
  </si>
  <si>
    <r>
      <t xml:space="preserve">Mihai Zamfir,
</t>
    </r>
    <r>
      <rPr>
        <b/>
        <u/>
        <sz val="11"/>
        <color indexed="8"/>
        <rFont val="Calibri"/>
        <family val="2"/>
      </rPr>
      <t>Mihaela Zamfir (Grigorescu)</t>
    </r>
    <r>
      <rPr>
        <sz val="11"/>
        <color indexed="8"/>
        <rFont val="Calibri"/>
        <family val="2"/>
      </rPr>
      <t xml:space="preserve">
</t>
    </r>
  </si>
  <si>
    <r>
      <t xml:space="preserve"> </t>
    </r>
    <r>
      <rPr>
        <b/>
        <u/>
        <sz val="11"/>
        <color indexed="8"/>
        <rFont val="Calibri"/>
        <family val="2"/>
      </rPr>
      <t>Mihaela Zamfir (Grigorescu)</t>
    </r>
    <r>
      <rPr>
        <sz val="11"/>
        <color indexed="8"/>
        <rFont val="Calibri"/>
        <family val="2"/>
      </rPr>
      <t xml:space="preserve">, 
 Mihai Zamfir
</t>
    </r>
  </si>
  <si>
    <r>
      <t xml:space="preserve"> </t>
    </r>
    <r>
      <rPr>
        <b/>
        <u/>
        <sz val="11"/>
        <color indexed="8"/>
        <rFont val="Calibri"/>
        <family val="2"/>
      </rPr>
      <t>Mihaela Zamfir (Grigorescu)</t>
    </r>
    <r>
      <rPr>
        <sz val="11"/>
        <color indexed="8"/>
        <rFont val="Calibri"/>
        <family val="2"/>
      </rPr>
      <t xml:space="preserve">,
 Magdalena Stănculescu,
  Mihai Zamfir
</t>
    </r>
  </si>
  <si>
    <r>
      <rPr>
        <b/>
        <u/>
        <sz val="11"/>
        <color indexed="8"/>
        <rFont val="Calibri"/>
        <family val="2"/>
      </rPr>
      <t>Mihaela Zamfir (Grigorescu)</t>
    </r>
    <r>
      <rPr>
        <sz val="11"/>
        <color indexed="8"/>
        <rFont val="Calibri"/>
        <family val="2"/>
      </rPr>
      <t xml:space="preserve">,
Mihai Zamfir
</t>
    </r>
  </si>
  <si>
    <r>
      <t xml:space="preserve">Beatrice Joger, Daniel Comsa, Andra Panait, Marina Mihaila, 
</t>
    </r>
    <r>
      <rPr>
        <b/>
        <u/>
        <sz val="11"/>
        <color indexed="8"/>
        <rFont val="Calibri"/>
        <family val="2"/>
      </rPr>
      <t>Mihaela Zamfir (Grigorescu)</t>
    </r>
    <r>
      <rPr>
        <sz val="11"/>
        <color indexed="8"/>
        <rFont val="Calibri"/>
        <family val="2"/>
      </rPr>
      <t xml:space="preserve">, 
Oana Diaconescu, Anda-Ioana Sfintes, Daniel Nicolae Armenciu
</t>
    </r>
  </si>
  <si>
    <r>
      <t xml:space="preserve"> </t>
    </r>
    <r>
      <rPr>
        <b/>
        <u/>
        <sz val="11"/>
        <color indexed="8"/>
        <rFont val="Calibri"/>
        <family val="2"/>
      </rPr>
      <t>Mihaela Zamfir (Grigorescu)</t>
    </r>
    <r>
      <rPr>
        <sz val="11"/>
        <color indexed="8"/>
        <rFont val="Calibri"/>
        <family val="2"/>
      </rPr>
      <t>,
 Mihai-Viorel Zamfir</t>
    </r>
  </si>
  <si>
    <r>
      <t xml:space="preserve"> Zamfir MV, Marin A, </t>
    </r>
    <r>
      <rPr>
        <b/>
        <u/>
        <sz val="11"/>
        <color indexed="8"/>
        <rFont val="Calibri"/>
        <family val="2"/>
      </rPr>
      <t>Zamfir MM</t>
    </r>
  </si>
  <si>
    <t>ANTRENAMENT COGNITIV COMPUTERIZAT
 PENTRU PERSOANE CU TULBURARE NEUROCOGNITIVA</t>
  </si>
  <si>
    <t xml:space="preserve">STIMULARE MULTISENZORIALĂ ÎN
 SENSE-GARDEN </t>
  </si>
  <si>
    <t>ARCHITECTURE AS SUPPORT FOR AN
 ACTIVE AND HEALTHY AGING IN COMMUNITY. 
CURRENT CONCEPTS AND MODELS OF GOOD PRACTICES</t>
  </si>
  <si>
    <t>Societatea Română de Psihanaliză</t>
  </si>
  <si>
    <t>Membru în echipă și coordonator ATELIER 1-INDIVIDUALITATEA UNEI PERSOANE, INDIVIDUALITATEA UNEI COMUNITATI</t>
  </si>
  <si>
    <r>
      <t>Coordonator workshop-ARHITECTURA ADAPTATĂ PERSOANELOR CU DEMENȚĂ</t>
    </r>
    <r>
      <rPr>
        <sz val="9"/>
        <color theme="1"/>
        <rFont val="Arial"/>
        <family val="2"/>
      </rPr>
      <t xml:space="preserve"> , REMEMBER ME!- CONFERINTA NATIONALA organizata de Societatea
Româna Alzheimer, Biblioteca Academiei, București</t>
    </r>
  </si>
  <si>
    <t>5-8 martie 2012</t>
  </si>
  <si>
    <t>PROCEEDINGS  ICAR 2015
, EUIM-Editura Universitară Ion Mincu, ISSN 2393-4425, ISSN L-2393-4425</t>
  </si>
  <si>
    <t>PJ-04 CLIC</t>
  </si>
  <si>
    <t>depus</t>
  </si>
  <si>
    <t>coautor</t>
  </si>
  <si>
    <r>
      <rPr>
        <b/>
        <sz val="11"/>
        <color indexed="8"/>
        <rFont val="Calibri"/>
        <family val="2"/>
      </rPr>
      <t>Mihaela Zamfir (Grigorescu)</t>
    </r>
    <r>
      <rPr>
        <sz val="11"/>
        <color indexed="8"/>
        <rFont val="Calibri"/>
        <family val="2"/>
        <charset val="238"/>
      </rPr>
      <t>, 
Dragoș-Cristian Bogdan</t>
    </r>
  </si>
  <si>
    <r>
      <rPr>
        <b/>
        <u/>
        <sz val="11"/>
        <color indexed="8"/>
        <rFont val="Calibri"/>
        <family val="2"/>
      </rPr>
      <t>Mihaela Zamfir (Grigorescu)</t>
    </r>
    <r>
      <rPr>
        <sz val="11"/>
        <color indexed="8"/>
        <rFont val="Calibri"/>
        <family val="2"/>
        <charset val="238"/>
      </rPr>
      <t xml:space="preserve">
</t>
    </r>
    <r>
      <rPr>
        <sz val="11"/>
        <color indexed="8"/>
        <rFont val="Calibri"/>
        <family val="2"/>
      </rPr>
      <t xml:space="preserve"> Marina Mihăilă</t>
    </r>
    <r>
      <rPr>
        <sz val="11"/>
        <color indexed="8"/>
        <rFont val="Calibri"/>
        <family val="2"/>
        <charset val="238"/>
      </rPr>
      <t xml:space="preserve">
</t>
    </r>
  </si>
  <si>
    <r>
      <rPr>
        <b/>
        <u/>
        <sz val="11"/>
        <color indexed="8"/>
        <rFont val="Calibri"/>
        <family val="2"/>
      </rPr>
      <t>Mihaela Zamfir (Grigorescu)</t>
    </r>
    <r>
      <rPr>
        <sz val="11"/>
        <color indexed="8"/>
        <rFont val="Calibri"/>
        <family val="2"/>
        <charset val="238"/>
      </rPr>
      <t>, 
Ileana Ciobanu, Andreea Georgiana Marin, Mihai-Viorel Zamfir</t>
    </r>
  </si>
  <si>
    <t xml:space="preserve">SMART DWELLINGS. ARCHITECTURAL PERSPECTIVES OPENED BY COVID-19 PANDEMIC </t>
  </si>
  <si>
    <t>SMART CITIES AND REGIONAL DEVELOPMENT (SCRD)</t>
  </si>
  <si>
    <t xml:space="preserve">Vol.5, no.2 </t>
  </si>
  <si>
    <t xml:space="preserve">EUIM
Editura Universitară
 Ion Mincu </t>
  </si>
  <si>
    <t>978-606-638-228-1</t>
  </si>
  <si>
    <t>978-606-638-171-0</t>
  </si>
  <si>
    <t>978-606-638-128-4</t>
  </si>
  <si>
    <t>978-606-638-011-9</t>
  </si>
  <si>
    <t>978-973-1884-92-9</t>
  </si>
  <si>
    <r>
      <rPr>
        <sz val="11"/>
        <color indexed="8"/>
        <rFont val="Calibri"/>
        <family val="2"/>
      </rPr>
      <t>Magdalena Stănculescu, Marina Mihăilă,</t>
    </r>
    <r>
      <rPr>
        <b/>
        <u/>
        <sz val="11"/>
        <color indexed="8"/>
        <rFont val="Calibri"/>
        <family val="2"/>
      </rPr>
      <t xml:space="preserve">
 Mihaela Zamfir (Grigorescu)</t>
    </r>
  </si>
  <si>
    <t>11</t>
  </si>
  <si>
    <r>
      <rPr>
        <sz val="11"/>
        <color indexed="8"/>
        <rFont val="Calibri"/>
        <family val="2"/>
      </rPr>
      <t xml:space="preserve">Editori și coordonatori carte: </t>
    </r>
    <r>
      <rPr>
        <b/>
        <u/>
        <sz val="11"/>
        <color indexed="8"/>
        <rFont val="Calibri"/>
        <family val="2"/>
      </rPr>
      <t xml:space="preserve">
</t>
    </r>
    <r>
      <rPr>
        <sz val="11"/>
        <color indexed="8"/>
        <rFont val="Calibri"/>
        <family val="2"/>
      </rPr>
      <t>Magdalena Stănculescu, Marina Mihăilă,</t>
    </r>
    <r>
      <rPr>
        <b/>
        <u/>
        <sz val="11"/>
        <color indexed="8"/>
        <rFont val="Calibri"/>
        <family val="2"/>
      </rPr>
      <t xml:space="preserve">
 Mihaela Zamfir</t>
    </r>
  </si>
  <si>
    <r>
      <t xml:space="preserve">Andreea Georgiana Marin, Ileana Ciobanu, Mihai-Viorel Zamfir, </t>
    </r>
    <r>
      <rPr>
        <b/>
        <u/>
        <sz val="11"/>
        <color indexed="8"/>
        <rFont val="Calibri"/>
        <family val="2"/>
      </rPr>
      <t>Mihaela Zamfir (Grigorescu)</t>
    </r>
    <r>
      <rPr>
        <sz val="11"/>
        <color indexed="8"/>
        <rFont val="Calibri"/>
        <family val="2"/>
      </rPr>
      <t>, 
Rozeta Drăghici, Adrian Bighea, Mihai Berteanu</t>
    </r>
  </si>
  <si>
    <t>Viața Medicală</t>
  </si>
  <si>
    <t>ISSN: 2537-3803</t>
  </si>
  <si>
    <t>ISBN 978-606-94854-4-6, 
ISBN 978-606-95037-3-7</t>
  </si>
  <si>
    <t>REABILITARE MEDICALĂ. Actualități 2020</t>
  </si>
  <si>
    <r>
      <t xml:space="preserve">Ileana Ciobanu, 
</t>
    </r>
    <r>
      <rPr>
        <b/>
        <u/>
        <sz val="11"/>
        <color indexed="8"/>
        <rFont val="Calibri"/>
        <family val="2"/>
      </rPr>
      <t>Mihaela Zamfir (Grigorescu)</t>
    </r>
    <r>
      <rPr>
        <sz val="11"/>
        <color indexed="8"/>
        <rFont val="Calibri"/>
        <family val="2"/>
      </rPr>
      <t>, 
Andreea Georgiana Marin, Mihai-Viorel Zamfir, Rozeta Drăghici, Alina Iliescu, Adrian Bighea, Mihai Berteanu</t>
    </r>
  </si>
  <si>
    <t>17,
iunie</t>
  </si>
  <si>
    <r>
      <rPr>
        <u/>
        <sz val="11"/>
        <color indexed="8"/>
        <rFont val="Calibri"/>
        <family val="2"/>
      </rPr>
      <t xml:space="preserve">Publicație: </t>
    </r>
    <r>
      <rPr>
        <sz val="11"/>
        <color indexed="8"/>
        <rFont val="Calibri"/>
        <family val="2"/>
      </rPr>
      <t xml:space="preserve">
Argument nr.9
</t>
    </r>
    <r>
      <rPr>
        <u/>
        <sz val="11"/>
        <color indexed="8"/>
        <rFont val="Calibri"/>
        <family val="2"/>
      </rPr>
      <t xml:space="preserve">Articol: </t>
    </r>
    <r>
      <rPr>
        <sz val="11"/>
        <color indexed="8"/>
        <rFont val="Calibri"/>
        <family val="2"/>
      </rPr>
      <t xml:space="preserve">
Structură-Arhitectură-Tehnologie</t>
    </r>
  </si>
  <si>
    <r>
      <rPr>
        <u/>
        <sz val="11"/>
        <color indexed="8"/>
        <rFont val="Calibri"/>
        <family val="2"/>
      </rPr>
      <t xml:space="preserve">Publicație: </t>
    </r>
    <r>
      <rPr>
        <sz val="11"/>
        <color indexed="8"/>
        <rFont val="Calibri"/>
        <family val="2"/>
      </rPr>
      <t xml:space="preserve">
Argument nr.9
</t>
    </r>
    <r>
      <rPr>
        <u/>
        <sz val="11"/>
        <color indexed="8"/>
        <rFont val="Calibri"/>
        <family val="2"/>
      </rPr>
      <t xml:space="preserve">Articol: </t>
    </r>
    <r>
      <rPr>
        <sz val="11"/>
        <color indexed="8"/>
        <rFont val="Calibri"/>
        <family val="2"/>
      </rPr>
      <t xml:space="preserve">
Bucureștiul de ieri- jurnal dintr-o lume uitată</t>
    </r>
  </si>
  <si>
    <t>29,
iunie</t>
  </si>
  <si>
    <t>09,
iulie</t>
  </si>
  <si>
    <r>
      <rPr>
        <u/>
        <sz val="11"/>
        <color indexed="8"/>
        <rFont val="Calibri"/>
        <family val="2"/>
      </rPr>
      <t xml:space="preserve">Publicație: </t>
    </r>
    <r>
      <rPr>
        <sz val="11"/>
        <color indexed="8"/>
        <rFont val="Calibri"/>
        <family val="2"/>
      </rPr>
      <t xml:space="preserve">
Argument nr.13
</t>
    </r>
    <r>
      <rPr>
        <u/>
        <sz val="11"/>
        <color indexed="8"/>
        <rFont val="Calibri"/>
        <family val="2"/>
      </rPr>
      <t xml:space="preserve">Articol: </t>
    </r>
    <r>
      <rPr>
        <sz val="11"/>
        <color indexed="8"/>
        <rFont val="Calibri"/>
        <family val="2"/>
      </rPr>
      <t xml:space="preserve">
FAȚĂ ÎN FAȚĂ, ÎN SPAȚIUL CONSTRUIT: BACILUL KOCH,
VIRUSURILE GRIPALE ȘI CORONAVIRUSURILE</t>
    </r>
  </si>
  <si>
    <r>
      <rPr>
        <u/>
        <sz val="11"/>
        <color indexed="8"/>
        <rFont val="Calibri"/>
        <family val="2"/>
      </rPr>
      <t xml:space="preserve">Publicație: </t>
    </r>
    <r>
      <rPr>
        <sz val="11"/>
        <color indexed="8"/>
        <rFont val="Calibri"/>
        <family val="2"/>
      </rPr>
      <t xml:space="preserve">
Argument nr.13
</t>
    </r>
    <r>
      <rPr>
        <u/>
        <sz val="11"/>
        <color indexed="8"/>
        <rFont val="Calibri"/>
        <family val="2"/>
      </rPr>
      <t xml:space="preserve">Articol: </t>
    </r>
    <r>
      <rPr>
        <sz val="11"/>
        <color indexed="8"/>
        <rFont val="Calibri"/>
        <family val="2"/>
      </rPr>
      <t xml:space="preserve">
ADAPTIVE REUSE: REUTILIZAREA ȘI ADAPTAREA CLĂDIRILOR
EXISTENTE PRIN INTERMEDIUL PRINCIPIILOR SUSTENABILE </t>
    </r>
  </si>
  <si>
    <r>
      <t xml:space="preserve">Publicație: </t>
    </r>
    <r>
      <rPr>
        <sz val="11"/>
        <color indexed="8"/>
        <rFont val="Calibri"/>
        <family val="2"/>
      </rPr>
      <t xml:space="preserve">
Argument nr.13</t>
    </r>
    <r>
      <rPr>
        <u/>
        <sz val="11"/>
        <color indexed="8"/>
        <rFont val="Calibri"/>
        <family val="2"/>
      </rPr>
      <t xml:space="preserve">
Articol: 
</t>
    </r>
    <r>
      <rPr>
        <sz val="11"/>
        <color indexed="8"/>
        <rFont val="Calibri"/>
        <family val="2"/>
      </rPr>
      <t>ARHITECTURA ADAPTATIVĂ. INTERACȚIUNEA CU MEDIUL
CONSTRUIT</t>
    </r>
  </si>
  <si>
    <t>15,
iulie</t>
  </si>
  <si>
    <r>
      <rPr>
        <u/>
        <sz val="11"/>
        <color indexed="8"/>
        <rFont val="Calibri"/>
        <family val="2"/>
      </rPr>
      <t xml:space="preserve">Publicație: </t>
    </r>
    <r>
      <rPr>
        <sz val="11"/>
        <color indexed="8"/>
        <rFont val="Calibri"/>
        <family val="2"/>
      </rPr>
      <t xml:space="preserve">
Argument nr.11
</t>
    </r>
    <r>
      <rPr>
        <u/>
        <sz val="11"/>
        <color indexed="8"/>
        <rFont val="Calibri"/>
        <family val="2"/>
      </rPr>
      <t xml:space="preserve">Articol: </t>
    </r>
    <r>
      <rPr>
        <sz val="11"/>
        <color indexed="8"/>
        <rFont val="Calibri"/>
        <family val="2"/>
      </rPr>
      <t xml:space="preserve">
INHABITATION IN THE COMMON REALM. 
THREE PROPOSALS BY ABALOSLLOPIS ARCHITECTS
</t>
    </r>
  </si>
  <si>
    <r>
      <rPr>
        <u/>
        <sz val="11"/>
        <color indexed="8"/>
        <rFont val="Calibri"/>
        <family val="2"/>
      </rPr>
      <t xml:space="preserve">Publicație: </t>
    </r>
    <r>
      <rPr>
        <sz val="11"/>
        <color indexed="8"/>
        <rFont val="Calibri"/>
        <family val="2"/>
      </rPr>
      <t xml:space="preserve">
Argument nr.11
</t>
    </r>
    <r>
      <rPr>
        <u/>
        <sz val="11"/>
        <color indexed="8"/>
        <rFont val="Calibri"/>
        <family val="2"/>
      </rPr>
      <t xml:space="preserve">Articol: </t>
    </r>
    <r>
      <rPr>
        <sz val="11"/>
        <color indexed="8"/>
        <rFont val="Calibri"/>
        <family val="2"/>
      </rPr>
      <t xml:space="preserve">
THE EQUATION OF THE HOUSE. HABITABLE ATMOSPHERES</t>
    </r>
  </si>
  <si>
    <r>
      <rPr>
        <u/>
        <sz val="11"/>
        <color indexed="8"/>
        <rFont val="Calibri"/>
        <family val="2"/>
      </rPr>
      <t xml:space="preserve">Publicație: </t>
    </r>
    <r>
      <rPr>
        <sz val="11"/>
        <color indexed="8"/>
        <rFont val="Calibri"/>
        <family val="2"/>
      </rPr>
      <t xml:space="preserve">
Argument nr.12
</t>
    </r>
    <r>
      <rPr>
        <u/>
        <sz val="11"/>
        <color indexed="8"/>
        <rFont val="Calibri"/>
        <family val="2"/>
      </rPr>
      <t xml:space="preserve">Articol: </t>
    </r>
    <r>
      <rPr>
        <sz val="11"/>
        <color indexed="8"/>
        <rFont val="Calibri"/>
        <family val="2"/>
      </rPr>
      <t xml:space="preserve">
SPAȚII NEATINSE_Despre locuri tari și locuri slabe</t>
    </r>
  </si>
  <si>
    <r>
      <rPr>
        <u/>
        <sz val="11"/>
        <color indexed="8"/>
        <rFont val="Calibri"/>
        <family val="2"/>
      </rPr>
      <t xml:space="preserve">Publicație: </t>
    </r>
    <r>
      <rPr>
        <sz val="11"/>
        <color indexed="8"/>
        <rFont val="Calibri"/>
        <family val="2"/>
      </rPr>
      <t xml:space="preserve">
Argument nr.12
</t>
    </r>
    <r>
      <rPr>
        <u/>
        <sz val="11"/>
        <color indexed="8"/>
        <rFont val="Calibri"/>
        <family val="2"/>
      </rPr>
      <t xml:space="preserve">Articol: </t>
    </r>
    <r>
      <rPr>
        <sz val="11"/>
        <color indexed="8"/>
        <rFont val="Calibri"/>
        <family val="2"/>
      </rPr>
      <t xml:space="preserve">
CLĂDIREA OMULUI
CĂTRE O ABORDARE PLURIDISCIPLINARĂ</t>
    </r>
  </si>
  <si>
    <r>
      <rPr>
        <u/>
        <sz val="11"/>
        <color indexed="8"/>
        <rFont val="Calibri"/>
        <family val="2"/>
      </rPr>
      <t xml:space="preserve">Publicație: </t>
    </r>
    <r>
      <rPr>
        <sz val="11"/>
        <color indexed="8"/>
        <rFont val="Calibri"/>
        <family val="2"/>
      </rPr>
      <t xml:space="preserve">
Argument nr.12
</t>
    </r>
    <r>
      <rPr>
        <u/>
        <sz val="11"/>
        <color indexed="8"/>
        <rFont val="Calibri"/>
        <family val="2"/>
      </rPr>
      <t xml:space="preserve">Articol: </t>
    </r>
    <r>
      <rPr>
        <sz val="11"/>
        <color indexed="8"/>
        <rFont val="Calibri"/>
        <family val="2"/>
      </rPr>
      <t xml:space="preserve">
CONTEXTUL URBAN, STRATURILE INTERPRETĂRII
ȘI TACTICA POCHÉ </t>
    </r>
  </si>
  <si>
    <t>20,
octombrie</t>
  </si>
  <si>
    <t>SMART LIVING IN AN AGEING SOCIETY –TWO ACTIVE AND ASSISTED LIVING ICT-BASED SOLUTIONS FOR A BETTER LIFE</t>
  </si>
  <si>
    <t xml:space="preserve">Conferinţa Internațională- SMART CITIES INTERNATIONAL CONFERENCE- EIGHT EDITION – SPOTLIGHT 2030 </t>
  </si>
  <si>
    <t>3-4 decembrie</t>
  </si>
  <si>
    <r>
      <rPr>
        <b/>
        <u/>
        <sz val="11"/>
        <color indexed="8"/>
        <rFont val="Calibri"/>
        <family val="2"/>
      </rPr>
      <t>Mihaela Zamfir (Grigorescu)</t>
    </r>
    <r>
      <rPr>
        <sz val="11"/>
        <color indexed="8"/>
        <rFont val="Calibri"/>
        <family val="2"/>
      </rPr>
      <t>,
 Ileana Ciobanu, Andreea Georgiana Marin, Mihai-Viorel Zamfir</t>
    </r>
  </si>
  <si>
    <r>
      <t xml:space="preserve">Ileana Ciobanu, Andreea Georgiana Marin, 
</t>
    </r>
    <r>
      <rPr>
        <b/>
        <u/>
        <sz val="11"/>
        <color indexed="8"/>
        <rFont val="Calibri"/>
        <family val="2"/>
      </rPr>
      <t>Mihaela Zamfir (Grigorescu)</t>
    </r>
    <r>
      <rPr>
        <sz val="11"/>
        <color indexed="8"/>
        <rFont val="Calibri"/>
        <family val="2"/>
      </rPr>
      <t>, 
Mihai-Viorel Zamfir, Mihai Berteanu</t>
    </r>
  </si>
  <si>
    <t>HOME AS REHABILITATION ENVIRONMENT – NEW PERSPECTIVES</t>
  </si>
  <si>
    <t>Conferinţa Internațională- Al 44-lea CONGRES NAȚIONAL ANUAL DE REABILITARE MEDICALĂ</t>
  </si>
  <si>
    <t>23-25 septembrie</t>
  </si>
  <si>
    <r>
      <t xml:space="preserve">Ileana Ciobanu, 
</t>
    </r>
    <r>
      <rPr>
        <b/>
        <u/>
        <sz val="11"/>
        <color indexed="8"/>
        <rFont val="Calibri"/>
        <family val="2"/>
      </rPr>
      <t>Mihaela Zamfir (Grigorescu)</t>
    </r>
    <r>
      <rPr>
        <sz val="11"/>
        <color indexed="8"/>
        <rFont val="Calibri"/>
        <family val="2"/>
      </rPr>
      <t>,
 Andreea Georgiana Marin, Alina Iliescu, Mihai-Viorel Zamfir, Rozeta Drăghici, Laszlo Irsay, Mihai Berteanu</t>
    </r>
  </si>
  <si>
    <t>Conferinţă Internaţională- EPA 2020 28TH EUROPEAN CONGRESS OF PSYCHIATRY, 28-31martie 2020, Madrid, Spain</t>
  </si>
  <si>
    <t xml:space="preserve">CUM VA IMPACTA COVID-19 CĂMINELE DE VÂRSTNICI DIN 
VIITOR. ATITUDINI ARHITECTURALE / 
HOW WILL IMPACT COVID-19 THE NURSING-HOMES  OF THE FUTURE. ARCHITECTURAL ATTITUDES
</t>
  </si>
  <si>
    <r>
      <t xml:space="preserve">Mihai-Viorel Zamfir, </t>
    </r>
    <r>
      <rPr>
        <b/>
        <u/>
        <sz val="11"/>
        <color indexed="8"/>
        <rFont val="Calibri"/>
        <family val="2"/>
      </rPr>
      <t>Mihaela Zamfir (Grigorescu)</t>
    </r>
    <r>
      <rPr>
        <sz val="11"/>
        <color indexed="8"/>
        <rFont val="Calibri"/>
        <family val="2"/>
      </rPr>
      <t>,
 Ileana Ciobanu, Andreea Georgiana Marin</t>
    </r>
  </si>
  <si>
    <t>22-25 octombrie</t>
  </si>
  <si>
    <t xml:space="preserve">Conferinţa Internațională- AL XII-LEA CONGRES NAȚIONAL DE GERIATRIE ȘI GERONTOLOGIE cu Participare Internațională│ONLINE
Provocări ale Vârstnicului în Situații de Vulnerabilitate / Challenges of Older People in Circumstances of Vulnerability│INGG Ana Aslan </t>
  </si>
  <si>
    <r>
      <t xml:space="preserve">Mihai-Viorel Zamfir, Andreea Georgiana Marin, 
</t>
    </r>
    <r>
      <rPr>
        <b/>
        <u/>
        <sz val="11"/>
        <color indexed="8"/>
        <rFont val="Calibri"/>
        <family val="2"/>
      </rPr>
      <t>Mihaela Zamfir (Grigorescu)</t>
    </r>
    <r>
      <rPr>
        <sz val="11"/>
        <color indexed="8"/>
        <rFont val="Calibri"/>
        <family val="2"/>
      </rPr>
      <t>,
 Ileana Ciobanu</t>
    </r>
  </si>
  <si>
    <r>
      <t xml:space="preserve">Andreea Georgiana Marin, Ileana Ciobanu, Rozeta Drăghici,  Mihai-Viorel Zamfir, 
</t>
    </r>
    <r>
      <rPr>
        <b/>
        <u/>
        <sz val="11"/>
        <color indexed="8"/>
        <rFont val="Calibri"/>
        <family val="2"/>
      </rPr>
      <t>Mihaela Zamfir (Grigorescu)</t>
    </r>
    <r>
      <rPr>
        <sz val="11"/>
        <color indexed="8"/>
        <rFont val="Calibri"/>
        <family val="2"/>
      </rPr>
      <t>,
 Mihai Berteanu</t>
    </r>
  </si>
  <si>
    <t>Conferinţa Internaţională- Simpozionul Național de Gerontopsihologie-6 │ONLINE
Abordarea gerontopsihologică în contextul actual│INGG Ana Aslan │</t>
  </si>
  <si>
    <t>13 noiembrie</t>
  </si>
  <si>
    <t>27 mai</t>
  </si>
  <si>
    <r>
      <rPr>
        <b/>
        <u/>
        <sz val="11"/>
        <color indexed="8"/>
        <rFont val="Calibri"/>
        <family val="2"/>
      </rPr>
      <t>Mihaela Zamfir (Grigorescu)</t>
    </r>
    <r>
      <rPr>
        <sz val="11"/>
        <color indexed="8"/>
        <rFont val="Calibri"/>
        <family val="2"/>
      </rPr>
      <t>, 
Ileana Ciobanu, Andreea Georgiana Marin, Mihai-Viorel Zamfir</t>
    </r>
  </si>
  <si>
    <t>Conferinţa Internaţională- Sesiune de comunicări științifice | Spațiul Virtual UAUIM |</t>
  </si>
  <si>
    <t>18-23 iulie</t>
  </si>
  <si>
    <t>A SPECIFIC APPROACH FOR IMPROVING EXECUTIVE FUNCTIONS IN POST STROKE DEMENTIA – CASE REPORT</t>
  </si>
  <si>
    <r>
      <t xml:space="preserve">Rozeta Drăghici, Andreea Marin, Ileana Ciobanu, Mihai-Viorel Zamfir, 
</t>
    </r>
    <r>
      <rPr>
        <b/>
        <u/>
        <sz val="11"/>
        <color indexed="8"/>
        <rFont val="Calibri"/>
        <family val="2"/>
      </rPr>
      <t>Mihaela Zamfir (Grigorescu)</t>
    </r>
    <r>
      <rPr>
        <sz val="11"/>
        <color indexed="8"/>
        <rFont val="Calibri"/>
        <family val="2"/>
      </rPr>
      <t>, 
Gemma Goodall, Artur Serrano, Mihai Berteanu</t>
    </r>
  </si>
  <si>
    <t>Conferinţa Internaţională- The 32nd International Congress of Psychology: ”Psychology in the 21st Century: Open Minds, Societes &amp; World” - Virtual ICP 2020+, Prague - Czech Republic
https://www.icp2020.com/scientific-program/scientific-programme/</t>
  </si>
  <si>
    <t>VATRA LUMINOASĂ, AGE-FRIENDLY-STUDY OF INTERGENERATIONAL ARCHITECTURE  IN A BUCHAREST NEIGHBORHOOD-</t>
  </si>
  <si>
    <t>Conferinţa Internațională- 
SMART CITIES INTERNATIONAL CONFERENCE- 9th Edition– ‘SPEEDING UP HISTORY’ 
National University of Political Studies and Public Administration (SNSPA)</t>
  </si>
  <si>
    <t>9-10 decembrie</t>
  </si>
  <si>
    <t>AGEING IN COVID ERA – SOCIAL ISOLATION RISK FACTORS, OUTCOMES AND SMART SOLUTIONS</t>
  </si>
  <si>
    <r>
      <t xml:space="preserve">Ileana Ciobanu, 
</t>
    </r>
    <r>
      <rPr>
        <b/>
        <u/>
        <sz val="11"/>
        <color indexed="8"/>
        <rFont val="Calibri"/>
        <family val="2"/>
      </rPr>
      <t>Mihaela Zamfir (Grigorescu)</t>
    </r>
    <r>
      <rPr>
        <sz val="11"/>
        <color indexed="8"/>
        <rFont val="Calibri"/>
        <family val="2"/>
      </rPr>
      <t>, 
Andreea Georgiana Marin, Mihai-Viorel Zamfir, Rozeta Drăghici, Alina Iliescu, Laszlo Irsay, Mihai Berteanu</t>
    </r>
  </si>
  <si>
    <t xml:space="preserve">OPTIMIZAREA ARHITECTURII REZIDENȚIALE PENTRU SENIORI ÎN CONTEXTUL PANDEMIEI DE COVID-19 </t>
  </si>
  <si>
    <t>Conferinţa Națională- 
Simpozionul Național de Gerontopsihologie-7. 
Longevitate activă și reziliență psihologică- facturi protective  gerontotehnologici</t>
  </si>
  <si>
    <t>19-20 noiembrie</t>
  </si>
  <si>
    <r>
      <rPr>
        <b/>
        <u/>
        <sz val="11"/>
        <color indexed="8"/>
        <rFont val="Calibri"/>
        <family val="2"/>
      </rPr>
      <t>Mihaela Zamfir (Grigorescu)</t>
    </r>
    <r>
      <rPr>
        <sz val="11"/>
        <color indexed="8"/>
        <rFont val="Calibri"/>
        <family val="2"/>
      </rPr>
      <t>, 
Mihai-Viorel Zamfir, Ileana Ciobanu, Andreea Georgiana Marin, Rozeta Drăghici, Dragoș-Cristian Bogdan, Mihai Berteanu</t>
    </r>
  </si>
  <si>
    <t xml:space="preserve"> ROLUL SERVICIILOR DE TELESĂNĂTATE MENTALĂ PENTRU PERSOANELE VÂRSTNICE ÎN CONTEXTUL PANDEMIEI DE COVID-19 </t>
  </si>
  <si>
    <r>
      <t xml:space="preserve">Mihai-Viorel Zamfir, Ileana Ciobanu, Andreea Georgiana Marin, Rozeta Drăghici, 
</t>
    </r>
    <r>
      <rPr>
        <b/>
        <u/>
        <sz val="11"/>
        <color indexed="8"/>
        <rFont val="Calibri"/>
        <family val="2"/>
      </rPr>
      <t>Mihaela Zamfir (Grigorescu)</t>
    </r>
    <r>
      <rPr>
        <sz val="11"/>
        <color indexed="8"/>
        <rFont val="Calibri"/>
        <family val="2"/>
      </rPr>
      <t>,
 Mihai Berteanu</t>
    </r>
  </si>
  <si>
    <t xml:space="preserve">KINETOTERAPIA LA DOMICILIU CA SUPORT PENTRU O LONGEVITATE ACTIVĂ ÎN CONTEXTUL PANDEMIEI DE COVID-19 </t>
  </si>
  <si>
    <r>
      <t xml:space="preserve">Dragoș-Cristian Bogdan, </t>
    </r>
    <r>
      <rPr>
        <b/>
        <u/>
        <sz val="11"/>
        <color indexed="8"/>
        <rFont val="Calibri"/>
        <family val="2"/>
      </rPr>
      <t>Mihaela Zamfir (Grigorescu)</t>
    </r>
    <r>
      <rPr>
        <sz val="11"/>
        <color indexed="8"/>
        <rFont val="Calibri"/>
        <family val="2"/>
      </rPr>
      <t>, 
Rozeta Drăghici, Mihai-Viorel Zamfir</t>
    </r>
  </si>
  <si>
    <t xml:space="preserve">TEHNOLOGII ASISTIVE CU ROL DE FACTOR PROTECTIV ÎN PREZERVAREA ACTIVITĂȚILOR VIEȚII DE ZI CU ZI </t>
  </si>
  <si>
    <r>
      <t xml:space="preserve">Andreea-Georgiana Marin, Alina Iliescu, Rozeta Drăghici, Mihai-Viorel Zamfir, 
</t>
    </r>
    <r>
      <rPr>
        <b/>
        <u/>
        <sz val="11"/>
        <color indexed="8"/>
        <rFont val="Calibri"/>
        <family val="2"/>
      </rPr>
      <t>Mihaela Zamfir (Grigorescu)</t>
    </r>
    <r>
      <rPr>
        <sz val="11"/>
        <color indexed="8"/>
        <rFont val="Calibri"/>
        <family val="2"/>
      </rPr>
      <t xml:space="preserve">, 
Mihai Berteanu 
</t>
    </r>
  </si>
  <si>
    <t xml:space="preserve">TERAPIA DE STIMULARE COGNITIVĂ - PROVOCĂRI ÎN PRACTICA TERAPEUTICĂ A PSIHOLOGULUI CLINICIAN </t>
  </si>
  <si>
    <r>
      <t xml:space="preserve">Andreea-Georgiana Marin, Ileana Ciobanu, Rozeta Drăghici, Mihai Zamfir, 
</t>
    </r>
    <r>
      <rPr>
        <b/>
        <u/>
        <sz val="11"/>
        <color indexed="8"/>
        <rFont val="Calibri"/>
        <family val="2"/>
      </rPr>
      <t>Mihaela Zamfir (Grigorescu)</t>
    </r>
    <r>
      <rPr>
        <sz val="11"/>
        <color indexed="8"/>
        <rFont val="Calibri"/>
        <family val="2"/>
      </rPr>
      <t xml:space="preserve">,
 Mihai Berteanu </t>
    </r>
  </si>
  <si>
    <t>24 mai</t>
  </si>
  <si>
    <t>Conferinţa Internațională- 
Scientific Communication Session / online
Experimenting architecture: materiality and perception / 
Experiment arhitectural: materialitate și percepție</t>
  </si>
  <si>
    <t>„„</t>
  </si>
  <si>
    <t xml:space="preserve">Casa “SAV”
LOCUINŢĂ UNIFAMILIALĂ “P+E1+E2 retras”, 
REFACERE ÎMPREJMUIRE ȘI ORGANIZARE EXECUȚIE, (2021), Jud. Ifov, Com. Dobroești, S.C.=113.24mp, S.D.=307.09mp
</t>
  </si>
  <si>
    <t>Autorizat și în curs de edificare</t>
  </si>
  <si>
    <t>Autorizat si Edificat</t>
  </si>
  <si>
    <t>Autorizat și Edificat</t>
  </si>
  <si>
    <t xml:space="preserve">Casa “L&amp;S”
LOCUINŢĂ UNIFAMILIALĂ “S parțial+P+1+M” 
ŞI REFACERE
 ÎMPREJMUIRE GARD, (2020), București, sector 4
S.C.=112.50mp, S.D.=305.13mp
</t>
  </si>
  <si>
    <t xml:space="preserve">Casa “CHI”
CONSTRUIRE 
LOCUINŢĂ INDIVIDUALĂ P+1E+M, 
ANEXĂ PARTER, ÎMPREJMUIRE, BRANȘAMENTE UTILITĂȚI, FORARE PUȚ, ORGANIZARE ȘANTIER
(2020), București, sector 4, S.C.=58.69mp
S.D.=137.76mp
</t>
  </si>
  <si>
    <t>În curs de autorizare</t>
  </si>
  <si>
    <t xml:space="preserve">Casa “Ț”
CONSTRUIRE 
LOCUINŢĂ UNIFAMILIALĂ Sparțial+P+1E+M
(2022), Jud. Dâmbovița, Com. Slobozia Moara, S.C.=203.43mp, S.D.=526.27mp
</t>
  </si>
  <si>
    <t>Edificat</t>
  </si>
  <si>
    <t>AMENAJARE MANSARDĂ LOCUINȚĂ UNIFAMILIALĂ "Ana&amp;Gabi" (2021-2022)
Jud. Ilfov, Com. Jilava</t>
  </si>
  <si>
    <t>AMENAJAREA APARTAMENT 3 CAMERE “Anca&amp;Aurelian” 
 (2021-2022), S.U.=75.03mp, Bucureşti, sector  3</t>
  </si>
  <si>
    <t>2017-
2021</t>
  </si>
  <si>
    <t>2018-
2019</t>
  </si>
  <si>
    <t>2021-prezent</t>
  </si>
  <si>
    <t>în curs 
de desfășurare</t>
  </si>
  <si>
    <t>Membru în echipa proiectului</t>
  </si>
  <si>
    <t>COST Action CA 19117 Researcher Mental Health</t>
  </si>
  <si>
    <t>Membru supleant în echipa proiectului</t>
  </si>
  <si>
    <t>2020-prezent</t>
  </si>
  <si>
    <t>Expoziție digitală Departamentul Sinteza Proiectării de Arhitectură-Proiecte studenți anul 5, sem.I
expunere pe pag. de Fb a DSPA</t>
  </si>
  <si>
    <t>Expoziție digitală Departamentul Sinteza Proiectării de Arhitectură- studenți anul 4, sem.2
expunere pe pag. de Fb a DSPA</t>
  </si>
  <si>
    <t>Expoziție digitală Departamentul Sinteza Proiectării de Arhitectură-studenți anul 4, sem. 1
expunere pe pag. de Fb a DSPA</t>
  </si>
  <si>
    <t>Expoziție digitală Departamentul Sinteza Proiectării de Arhitectură- studenți anul 5, sem.2
expunere pe pag. de Fb a DSPA</t>
  </si>
  <si>
    <t>Expoziție digitală Departamentul Sinteza Proiectării de Arhitectură- studenți anul 5, sem.1
expunere pe pag. de Fb a DSPA</t>
  </si>
  <si>
    <t>Expoziție digitală Departamentul Sinteza Proiectării de Arhitectură-Premiile Dinu Patriciu
expunere pe pag. de Fb a DSPA</t>
  </si>
  <si>
    <t>Membru comisie jurizare disertații studenți anul 6- Facutaltatea de Arhitectură, UAUIM, București
Președinte comisie: Conf.Dr.Arh. Cosmin Caciuc</t>
  </si>
  <si>
    <t>Membru comisie jurizare disertații studenți anul 6- Facutaltatea de Arhitectură, UAUIM, București
Președinte comisie: Prof. Dr. Arh. Ana-Maria Zahariade</t>
  </si>
  <si>
    <t>Membru comisie jurizare disertații studenți anul 6- Facutaltatea de Arhitectură, UAUIM, București
Președinte comisie: Prof.Dr.Arh. Mihaela Criticos</t>
  </si>
  <si>
    <t>Membru comisie jurizare disertații studenți anul 6- Facutaltatea de Arhitectură, UAUIM, București
Președinte comisie: Conf. Dr. Arh. Valeriu Eugen Drăgan</t>
  </si>
  <si>
    <t>Membru comisie jurizare proiecte arhitectură anul 2- Atelier Conf.Dr.Arh. Lorin Niculae</t>
  </si>
  <si>
    <t>Membru comisie jurizare proiecte arhitectură anul 3- Atelier Prof.Dr.Arh. Radu Teacă</t>
  </si>
  <si>
    <t>Membru comisie jurizare proiecte arhitectură anul 1- Atelier Conf.Dr.Arh. Francoise Pamfil</t>
  </si>
  <si>
    <t>Membru în comisie concurs Asistenți Universitari-Departamentul Sinteza Proiectării de Arhitectură, Facultatea de Arhitectură, UAUIM</t>
  </si>
  <si>
    <t>Membru comisie jurizare proiecte arhitectură anul 3- 
Ateliere Prof.Dr.Arh. Iulia Stanciu &amp; Conf.Dr.Arh. Florian Stanciu</t>
  </si>
  <si>
    <t>Membru comisie jurizare proiecte arhitectură anul 1- Atelier Conf.Dr.Arh. Robert Negru &amp; Conf. Dr.Arh. Bogdan Fezi</t>
  </si>
  <si>
    <t>Membru comisie jurizare proiecte arhitectură anul 2- 
Ateliere Conf.Dr.Arh. Iulian Gudină &amp; Atelier Prof. Dr. Arh. Radu Teacă</t>
  </si>
  <si>
    <t>Membru comisie jurizare proiecte arhitectură anul 3- Atelier Conf.Dr.Arh. Mihaela Pelteacu</t>
  </si>
  <si>
    <t>Membru în comisie concurs plata cu ora- doctoranzi-Departamentul Sinteza Proiectării de Arhitectură, Facultatea de Arhitectură, UAUIM</t>
  </si>
  <si>
    <t>20-23 februarie 2019</t>
  </si>
  <si>
    <t>21-24 februarie 2018</t>
  </si>
  <si>
    <t>22-25 februarie 2017</t>
  </si>
  <si>
    <t>oct.2019-iunie 2020</t>
  </si>
  <si>
    <t>oct.2018-iunie 2019</t>
  </si>
  <si>
    <t>oct.2017-iunie 2018</t>
  </si>
  <si>
    <t>AAL-CP-2020-7-108-SI4SI-1
nr contract al proiectului SI4SI: 236 din 01/04/2021</t>
  </si>
  <si>
    <t>Universitatea de Arhitectură și Urbanism Ion Mincu</t>
  </si>
  <si>
    <t>21 noiembrie 2013</t>
  </si>
  <si>
    <t>25 septembrie 2016</t>
  </si>
  <si>
    <r>
      <rPr>
        <b/>
        <u/>
        <sz val="11"/>
        <color indexed="8"/>
        <rFont val="Calibri"/>
        <family val="2"/>
      </rPr>
      <t>Mihaela Zamfir (Grigorescu)</t>
    </r>
    <r>
      <rPr>
        <sz val="11"/>
        <color indexed="8"/>
        <rFont val="Calibri"/>
        <family val="2"/>
      </rPr>
      <t>, 
Maria Moglan, 
Dragoș-Cristian Bogdan,  Mihai-Viorel Zamfir</t>
    </r>
  </si>
  <si>
    <t xml:space="preserve">Vol.4, no.2 </t>
  </si>
  <si>
    <t xml:space="preserve">IN BETWEEN SCALES- CONFERINŢĂ INTERNAŢIONALĂ, 28-30 septembrie 2016, UAUIM </t>
  </si>
  <si>
    <t>ISBN 978-606-638-141-3</t>
  </si>
  <si>
    <t>pp.
677-684</t>
  </si>
  <si>
    <r>
      <rPr>
        <b/>
        <sz val="11"/>
        <color indexed="8"/>
        <rFont val="Calibri"/>
        <family val="2"/>
      </rPr>
      <t>SPAȚIUL TERAPEUTIC ÎN REABILITAREA MEDICALĂ, COORDONATE CONTEMPORANE</t>
    </r>
    <r>
      <rPr>
        <sz val="11"/>
        <color indexed="8"/>
        <rFont val="Calibri"/>
        <family val="2"/>
        <charset val="238"/>
      </rPr>
      <t xml:space="preserve">
pp.52-56</t>
    </r>
  </si>
  <si>
    <r>
      <rPr>
        <b/>
        <sz val="11"/>
        <color indexed="8"/>
        <rFont val="Calibri"/>
        <family val="2"/>
      </rPr>
      <t>REABILITAREA COGNITIVĂ- PREZENT ȘI PERSPECTIVE</t>
    </r>
    <r>
      <rPr>
        <sz val="11"/>
        <color indexed="8"/>
        <rFont val="Calibri"/>
        <family val="2"/>
        <charset val="238"/>
      </rPr>
      <t xml:space="preserve">
pp.46-51</t>
    </r>
  </si>
  <si>
    <r>
      <rPr>
        <b/>
        <i/>
        <sz val="11"/>
        <color indexed="8"/>
        <rFont val="Calibri"/>
        <family val="2"/>
      </rPr>
      <t>A BRIEF INTRODUCTION TO COMMUNITY ARCHITECTURE CONCEPT
-from believing to reality-</t>
    </r>
    <r>
      <rPr>
        <sz val="11"/>
        <color indexed="8"/>
        <rFont val="Calibri"/>
        <family val="2"/>
        <charset val="238"/>
      </rPr>
      <t xml:space="preserve">
</t>
    </r>
  </si>
  <si>
    <r>
      <rPr>
        <b/>
        <i/>
        <sz val="11"/>
        <color indexed="8"/>
        <rFont val="Calibri"/>
        <family val="2"/>
      </rPr>
      <t xml:space="preserve">SMART DWELLINGS. ARCHITECTURAL PERSPECTIVES OPENED BY COVID-19 PANDEMIC </t>
    </r>
    <r>
      <rPr>
        <sz val="11"/>
        <color indexed="8"/>
        <rFont val="Calibri"/>
        <family val="2"/>
        <charset val="238"/>
      </rPr>
      <t xml:space="preserve">
pp.33-49</t>
    </r>
  </si>
  <si>
    <r>
      <t xml:space="preserve">Comunităţi sustenabile în contextul îmbătrânirii societăţii. Premize pentru arhitectură/ 
</t>
    </r>
    <r>
      <rPr>
        <b/>
        <i/>
        <sz val="11"/>
        <color indexed="8"/>
        <rFont val="Calibri"/>
        <family val="2"/>
      </rPr>
      <t>Sustainable communities in the context of the ageing society. Premises for architecture</t>
    </r>
  </si>
  <si>
    <r>
      <t xml:space="preserve">A short study on imaging new towers within the city.Students projects
</t>
    </r>
    <r>
      <rPr>
        <sz val="11"/>
        <color indexed="8"/>
        <rFont val="Calibri"/>
        <family val="2"/>
      </rPr>
      <t>pp.47-56</t>
    </r>
  </si>
  <si>
    <r>
      <t xml:space="preserve">Schimb Cultural- ]Trans[Culturaţie- ]Trans[Arhitectură/
</t>
    </r>
    <r>
      <rPr>
        <b/>
        <i/>
        <sz val="11"/>
        <color indexed="8"/>
        <rFont val="Calibri"/>
        <family val="2"/>
      </rPr>
      <t xml:space="preserve"> Cultural Exchage- ]Trans[Culturation- ]Trans[Architecture
</t>
    </r>
    <r>
      <rPr>
        <sz val="11"/>
        <color indexed="8"/>
        <rFont val="Calibri"/>
        <family val="2"/>
      </rPr>
      <t>pp.61-78</t>
    </r>
  </si>
  <si>
    <r>
      <rPr>
        <b/>
        <sz val="11"/>
        <color indexed="8"/>
        <rFont val="Calibri"/>
        <family val="2"/>
      </rPr>
      <t xml:space="preserve">Upgrade în spaţiul public. Răspunsul arhitecturii la problemele comunităţii/ </t>
    </r>
    <r>
      <rPr>
        <b/>
        <i/>
        <sz val="11"/>
        <color indexed="8"/>
        <rFont val="Calibri"/>
        <family val="2"/>
      </rPr>
      <t xml:space="preserve">Upgrade in the public space. The response of architecture to the community issues
</t>
    </r>
    <r>
      <rPr>
        <sz val="11"/>
        <color indexed="8"/>
        <rFont val="Calibri"/>
        <family val="2"/>
        <charset val="238"/>
      </rPr>
      <t>pp.267-288</t>
    </r>
  </si>
  <si>
    <r>
      <rPr>
        <b/>
        <sz val="11"/>
        <color indexed="8"/>
        <rFont val="Calibri"/>
        <family val="2"/>
      </rPr>
      <t xml:space="preserve">Upgrade vis-a-vis de Lipscani. Identitatea locală între valoare culturală şi valoare de utilizare/ 
</t>
    </r>
    <r>
      <rPr>
        <b/>
        <i/>
        <sz val="11"/>
        <color indexed="8"/>
        <rFont val="Calibri"/>
        <family val="2"/>
      </rPr>
      <t>Upgrade in Lipscani Area. The local identity between cultural value ans use value</t>
    </r>
    <r>
      <rPr>
        <sz val="11"/>
        <color indexed="8"/>
        <rFont val="Calibri"/>
        <family val="2"/>
        <charset val="238"/>
      </rPr>
      <t xml:space="preserve">
 pp.337-359</t>
    </r>
  </si>
  <si>
    <r>
      <t xml:space="preserve">ASPECTE CONTEMPORANE ÎN PROIECTAREA CENTRELOR PENTRU VÂRSTNICI – O ABORDARE INTERDISCIPLINARĂ /
</t>
    </r>
    <r>
      <rPr>
        <b/>
        <i/>
        <sz val="11"/>
        <color indexed="8"/>
        <rFont val="Calibri"/>
        <family val="2"/>
      </rPr>
      <t>CONTEMPORARY ISSUES REGARDING THE DESIGN FOR SENIORS CENTERS-AN INTERDISCIPLINARY APPROACH</t>
    </r>
  </si>
  <si>
    <r>
      <rPr>
        <b/>
        <sz val="11"/>
        <color indexed="8"/>
        <rFont val="Calibri"/>
        <family val="2"/>
      </rPr>
      <t xml:space="preserve">CENTRUL ISTORIC AL BUCUREŞTIULUI ÎNTRE VALOAREA CULTURALĂ ŞI VALOAREA DE UTILIZARE/
</t>
    </r>
    <r>
      <rPr>
        <b/>
        <i/>
        <sz val="11"/>
        <color indexed="8"/>
        <rFont val="Calibri"/>
        <family val="2"/>
      </rPr>
      <t xml:space="preserve"> THE HISTORICAL CENTER OF BUCHAREST ; THE CULTURAL AND THE USAGE VALUE</t>
    </r>
    <r>
      <rPr>
        <sz val="11"/>
        <color indexed="8"/>
        <rFont val="Calibri"/>
        <family val="2"/>
        <charset val="238"/>
      </rPr>
      <t xml:space="preserve">
</t>
    </r>
  </si>
  <si>
    <t>REVISTA 
MUZEUL NAŢIONAL</t>
  </si>
  <si>
    <r>
      <t xml:space="preserve">Reabilitarea ansamblurilor rezidenţiale colective ca factor regenerator al peisajului urban şi arhitectural. Aplicaţie la blocurile din panouri mari prefabricate
</t>
    </r>
    <r>
      <rPr>
        <sz val="11"/>
        <color indexed="8"/>
        <rFont val="Calibri"/>
        <family val="2"/>
      </rPr>
      <t>pp.239-252</t>
    </r>
  </si>
  <si>
    <t>MULTIFUNCTIONAL SPACE RELATED TO THE SCALE OF COMMUNITY CENTERS. 
From merging-concomitance to polyvalence-adaptability</t>
  </si>
  <si>
    <r>
      <t xml:space="preserve">Comunităţi sustenabile în contextul îmbătrânirii societăţii. Premize pentru arhitectură/
</t>
    </r>
    <r>
      <rPr>
        <b/>
        <i/>
        <sz val="12"/>
        <color indexed="8"/>
        <rFont val="Calibri"/>
        <family val="2"/>
      </rPr>
      <t xml:space="preserve"> Sustainable communities in the context of the ageing society. Premises for architecture</t>
    </r>
  </si>
  <si>
    <r>
      <rPr>
        <b/>
        <sz val="12"/>
        <color indexed="8"/>
        <rFont val="Calibri"/>
        <family val="2"/>
      </rPr>
      <t>ASPECTE COMUNITARE PRIVIND PROIECTAREA CENTRELOR PENTRU VÂRSTNICI</t>
    </r>
    <r>
      <rPr>
        <sz val="12"/>
        <color indexed="8"/>
        <rFont val="Calibri"/>
        <family val="2"/>
      </rPr>
      <t xml:space="preserve">
SUBCAPITOL; CAPITOLUL 2-SPAŢIU ARHITECTURAL</t>
    </r>
  </si>
  <si>
    <r>
      <rPr>
        <b/>
        <i/>
        <sz val="12"/>
        <color indexed="8"/>
        <rFont val="Calibri"/>
        <family val="2"/>
      </rPr>
      <t>PUBLIC SPACE AND COMMUNITY. COMMUNICATION, PARTICIPATION, EXPERIMENTATION</t>
    </r>
    <r>
      <rPr>
        <sz val="12"/>
        <color indexed="8"/>
        <rFont val="Calibri"/>
        <family val="2"/>
      </rPr>
      <t xml:space="preserve">
SUBCAPITOL, CAPITOL 2-ARCHITECTURE</t>
    </r>
  </si>
  <si>
    <r>
      <rPr>
        <b/>
        <sz val="12"/>
        <color indexed="8"/>
        <rFont val="Calibri"/>
        <family val="2"/>
      </rPr>
      <t>DESPRE CONSERVAREA ŞI REABILITAREA PATRIMONIULUI CONSTRUIT-DE LA ISTORIE LA SOLUŢII ŞI PROBLEME CONTEMPORANE</t>
    </r>
    <r>
      <rPr>
        <sz val="12"/>
        <color indexed="8"/>
        <rFont val="Calibri"/>
        <family val="2"/>
      </rPr>
      <t xml:space="preserve">
CAPITOL CARTE</t>
    </r>
  </si>
  <si>
    <t>PROCEEDINGS ICAR 2015</t>
  </si>
  <si>
    <t>pp.
21-40</t>
  </si>
  <si>
    <t>pp. 
43-61</t>
  </si>
  <si>
    <t>pp.
133-152</t>
  </si>
  <si>
    <r>
      <rPr>
        <b/>
        <i/>
        <sz val="11"/>
        <color indexed="8"/>
        <rFont val="Calibri"/>
        <family val="2"/>
      </rPr>
      <t>THERAPEUTIC ARCHITECTURAL TOOLS IN THE MANAGEMENT OF PERCEPTUAL DISORDERS  IN THE ELDERLY WITH ALZHEIMER’S DISEASE</t>
    </r>
    <r>
      <rPr>
        <b/>
        <sz val="11"/>
        <color indexed="8"/>
        <rFont val="Calibri"/>
        <family val="2"/>
      </rPr>
      <t xml:space="preserve"> /
INSTRUMENTE ARHITECTURALE TERAPEUTICE  ÎN MANAGEMENT-UL TULBURĂRILOR DE PERCEPȚIE LA VÂRSTNICII CU BOALĂ ALZHEIMER 
</t>
    </r>
  </si>
  <si>
    <r>
      <t xml:space="preserve">ANCORE DE MEMORIE ÎN ARHITECTURA DEMENTIA-FRIENDLY 
SI LIMITELE VERSTATILITĂȚII SPAȚIALE ÎN CONTEXTUL PANDEMIEI DE COVID-19 / </t>
    </r>
    <r>
      <rPr>
        <b/>
        <i/>
        <sz val="11"/>
        <color indexed="8"/>
        <rFont val="Calibri"/>
        <family val="2"/>
      </rPr>
      <t>MEMORY ANCHORS IN DEMENTIA-FRIENDLY ARCHITECTURE AND THE LIMITS OF SPATIAL VERSATILITY IN THE CONTEXT OF THE COVID-19 PANDEMIC</t>
    </r>
    <r>
      <rPr>
        <b/>
        <sz val="11"/>
        <color indexed="8"/>
        <rFont val="Calibri"/>
        <family val="2"/>
      </rPr>
      <t xml:space="preserve">
</t>
    </r>
  </si>
  <si>
    <r>
      <t xml:space="preserve">MANIFESTĂRI PSIHIATRICE ALE BOLII HUNTINGTON / 
</t>
    </r>
    <r>
      <rPr>
        <b/>
        <i/>
        <sz val="11"/>
        <color indexed="8"/>
        <rFont val="Calibri"/>
        <family val="2"/>
      </rPr>
      <t>PSYCHIATRIC MANIFESTATIONS OF HUNTINGTON DISEASE</t>
    </r>
    <r>
      <rPr>
        <b/>
        <sz val="11"/>
        <color indexed="8"/>
        <rFont val="Calibri"/>
        <family val="2"/>
      </rPr>
      <t xml:space="preserve">
</t>
    </r>
  </si>
  <si>
    <r>
      <t xml:space="preserve">DIAGNOSTICUL ȘI MANAGEMENTUL DELIRIUMULUI / 
</t>
    </r>
    <r>
      <rPr>
        <b/>
        <i/>
        <sz val="11"/>
        <color indexed="8"/>
        <rFont val="Calibri"/>
        <family val="2"/>
      </rPr>
      <t>UPDATE IN DELIRIUM DIAGNOSIS AND MANAGEMENT</t>
    </r>
    <r>
      <rPr>
        <b/>
        <sz val="11"/>
        <color indexed="8"/>
        <rFont val="Calibri"/>
        <family val="2"/>
      </rPr>
      <t xml:space="preserve">
</t>
    </r>
  </si>
  <si>
    <r>
      <t xml:space="preserve">CENTRUL DE TIP RESPIRO PENTRU PERSOANE VÂRSTNICE CU DEMENȚĂ CA MODALITATE DE EVITARE A SINDROMULUI DE EPUIZARE /
</t>
    </r>
    <r>
      <rPr>
        <b/>
        <i/>
        <sz val="11"/>
        <color indexed="8"/>
        <rFont val="Calibri"/>
        <family val="2"/>
      </rPr>
      <t xml:space="preserve">RESPITE CENTER FOR OLDER PERSONS WITH DEMENTIA AS MODALITY TO AVOID BURN-OUT SYNDROME </t>
    </r>
    <r>
      <rPr>
        <b/>
        <sz val="11"/>
        <color indexed="8"/>
        <rFont val="Calibri"/>
        <family val="2"/>
      </rPr>
      <t xml:space="preserve">
</t>
    </r>
  </si>
  <si>
    <r>
      <t xml:space="preserve">PROIECTUL ACTIVE AND ASSISTED LIVING SENSE-GARDEN – 
CERCETARE ȘI DEZVOLTARE CENTRATE PE PERSOANA CU DEMENȚĂ /
</t>
    </r>
    <r>
      <rPr>
        <b/>
        <i/>
        <sz val="11"/>
        <color indexed="8"/>
        <rFont val="Calibri"/>
        <family val="2"/>
      </rPr>
      <t>ACTIVE AND ASSISTED LIVING PROJECT SENSE-GARDEN - PEOPLE WITH DEMENTIA CENTRED DESIGN AND DEVELOPMENT</t>
    </r>
    <r>
      <rPr>
        <b/>
        <sz val="11"/>
        <color indexed="8"/>
        <rFont val="Calibri"/>
        <family val="2"/>
      </rPr>
      <t xml:space="preserve">
</t>
    </r>
  </si>
  <si>
    <r>
      <t xml:space="preserve"> ANTRENAMENT FIZIC ÎN SENSE-GARDEN / 
</t>
    </r>
    <r>
      <rPr>
        <b/>
        <i/>
        <sz val="11"/>
        <color indexed="8"/>
        <rFont val="Calibri"/>
        <family val="2"/>
      </rPr>
      <t>PHYSICAL TRAINING IN SENSE-GARDEN</t>
    </r>
  </si>
  <si>
    <r>
      <t xml:space="preserve">NEUROFIZIOLOGIA PERCEPȚIEI SPAȚIALE LA PERSOANELE VÂRSTNICE CU AFECTARE COGNITIVĂ /
</t>
    </r>
    <r>
      <rPr>
        <b/>
        <i/>
        <sz val="11"/>
        <color indexed="8"/>
        <rFont val="Calibri"/>
        <family val="2"/>
      </rPr>
      <t>NEUROPHYSIOLOGY OF SPATIAL PERCEPTION IN OLDER PERSONS WITH COGNITIVE IMPAIRMENT</t>
    </r>
    <r>
      <rPr>
        <b/>
        <sz val="11"/>
        <color indexed="8"/>
        <rFont val="Calibri"/>
        <family val="2"/>
      </rPr>
      <t xml:space="preserve">
</t>
    </r>
  </si>
  <si>
    <r>
      <t xml:space="preserve">SPAȚIUL TERAPEUTIC DE REABILITARE MEDICALĂ PENTRU PACIENTUL VÂRSTNIC CU DEPRESIE /
</t>
    </r>
    <r>
      <rPr>
        <b/>
        <i/>
        <sz val="11"/>
        <color indexed="8"/>
        <rFont val="Calibri"/>
        <family val="2"/>
      </rPr>
      <t xml:space="preserve">THERAPEUTIC SPACE IN MEDICAL REHABILITATION FOR ELDERLY PATIENT WITH DEPRESSION </t>
    </r>
    <r>
      <rPr>
        <b/>
        <sz val="11"/>
        <color indexed="8"/>
        <rFont val="Calibri"/>
        <family val="2"/>
      </rPr>
      <t xml:space="preserve">
</t>
    </r>
  </si>
  <si>
    <r>
      <t xml:space="preserve">SENSE-GARDEN – MIȘCARE SPRE MAI BINE /
</t>
    </r>
    <r>
      <rPr>
        <b/>
        <i/>
        <sz val="11"/>
        <color indexed="8"/>
        <rFont val="Calibri"/>
        <family val="2"/>
      </rPr>
      <t xml:space="preserve">SENSE-GARDEN – MOVE TO IMPROVE
</t>
    </r>
  </si>
  <si>
    <r>
      <t xml:space="preserve">PERCEPȚIA SPAȚIULUI LA PACIENȚII CU TULBURĂRI NEUROCOGNITIVE/
</t>
    </r>
    <r>
      <rPr>
        <b/>
        <i/>
        <sz val="11"/>
        <color indexed="8"/>
        <rFont val="Calibri"/>
        <family val="2"/>
      </rPr>
      <t>SPACE PERCEPTION IN PATIENTS WITH NEUROCOGNITIVE DISORDERS</t>
    </r>
    <r>
      <rPr>
        <b/>
        <sz val="11"/>
        <color indexed="8"/>
        <rFont val="Calibri"/>
        <family val="2"/>
      </rPr>
      <t xml:space="preserve">
</t>
    </r>
  </si>
  <si>
    <r>
      <t xml:space="preserve">TEHNOLOGIE PENTRU TERAPIA PRIN REAMINTIRE PENTRU PERSOANELE CU TULBURĂRI NEUROCOGNITIVE /
</t>
    </r>
    <r>
      <rPr>
        <b/>
        <i/>
        <sz val="11"/>
        <color indexed="8"/>
        <rFont val="Calibri"/>
        <family val="2"/>
      </rPr>
      <t>REMINISCENCE THERAPY TECHNOLOGY FOR PEOPLE WITH NEUROCOGNITIVE DISORDERS</t>
    </r>
    <r>
      <rPr>
        <b/>
        <sz val="11"/>
        <color indexed="8"/>
        <rFont val="Calibri"/>
        <family val="2"/>
      </rPr>
      <t xml:space="preserve">
</t>
    </r>
  </si>
  <si>
    <r>
      <t xml:space="preserve">SPAȚIUL DESTINAT TERAPIEI PRIN REAMINTIRE / 
</t>
    </r>
    <r>
      <rPr>
        <b/>
        <i/>
        <sz val="11"/>
        <color indexed="8"/>
        <rFont val="Calibri"/>
        <family val="2"/>
      </rPr>
      <t>SPACE DESIGNED FOR REMINISCENCE THERAPY</t>
    </r>
  </si>
  <si>
    <r>
      <t xml:space="preserve">IMPORTANȚA MEDIULUI CONSTRUIT CA SUPORT ÎN PREVENȚIA FRAGILITĂȚII VÂRSTNICULUI INSTITUȚIONALIZAT-5 STUDII DE CAZ /
</t>
    </r>
    <r>
      <rPr>
        <b/>
        <i/>
        <sz val="11"/>
        <color indexed="8"/>
        <rFont val="Calibri"/>
        <family val="2"/>
      </rPr>
      <t xml:space="preserve">THE IMPORTANCE OF THE BUILT ENVIRONMENT AS SUPPORT IN PREVENTION OF FRAILTY OF INSTITUTIONALIZED ELDERLY- 5 CASE STUDIES </t>
    </r>
    <r>
      <rPr>
        <b/>
        <sz val="11"/>
        <color indexed="8"/>
        <rFont val="Calibri"/>
        <family val="2"/>
      </rPr>
      <t xml:space="preserve">
</t>
    </r>
  </si>
  <si>
    <r>
      <t xml:space="preserve"> DE LA ORAȘ LA OBIECTUL DE ARHITECTURĂ CA SUPORT PENTRU O ÎMBĂTRÂNIRE ACTIVĂ ȘI SĂNĂTOASĂ. IMPORTANȚA ACTIVITĂȚII FIZICE /
</t>
    </r>
    <r>
      <rPr>
        <b/>
        <i/>
        <sz val="11"/>
        <color indexed="8"/>
        <rFont val="Calibri"/>
        <family val="2"/>
      </rPr>
      <t>FROM THE CITY SCALE TO THE ARCHITECTURAL OBJECT AS SUPPORT FOR ACTIVE AND HEALTHY AGEING. THE IMPORTANCE OF PHYSICAL ACTIVITY</t>
    </r>
    <r>
      <rPr>
        <b/>
        <sz val="11"/>
        <color indexed="8"/>
        <rFont val="Calibri"/>
        <family val="2"/>
      </rPr>
      <t xml:space="preserve">
</t>
    </r>
  </si>
  <si>
    <r>
      <t xml:space="preserve">VENEȚIA PRIN OCHII ARHITECTULUI. VENEZIA PEDESTRĂ, VENEZIA ACCESIBILĂ? /
</t>
    </r>
    <r>
      <rPr>
        <b/>
        <i/>
        <sz val="11"/>
        <color indexed="8"/>
        <rFont val="Calibri"/>
        <family val="2"/>
      </rPr>
      <t>VENICE THROUGH THE ARCHITECT’S EYES. PEDESTRIAN VENICE, ACCESSIBLE VENICE?</t>
    </r>
    <r>
      <rPr>
        <b/>
        <sz val="11"/>
        <color indexed="8"/>
        <rFont val="Calibri"/>
        <family val="2"/>
      </rPr>
      <t xml:space="preserve">
</t>
    </r>
  </si>
  <si>
    <r>
      <t xml:space="preserve">ANTRENAREA ABILITĂȚII DE PERCEPȚIE SPAȚIALĂ LA PERSOANA VÂRSTNICĂ CU DEFICIT COGNITIV /
</t>
    </r>
    <r>
      <rPr>
        <b/>
        <i/>
        <sz val="11"/>
        <color indexed="8"/>
        <rFont val="Calibri"/>
        <family val="2"/>
      </rPr>
      <t>TRAINING SKILLS FOR SPATIAL PERCEPTION OF ELDERLY WITH COGNITIVE IMPAIRMENT</t>
    </r>
    <r>
      <rPr>
        <b/>
        <sz val="11"/>
        <color indexed="8"/>
        <rFont val="Calibri"/>
        <family val="2"/>
      </rPr>
      <t xml:space="preserve">
</t>
    </r>
  </si>
  <si>
    <r>
      <t xml:space="preserve">URBAN REMINISCENCE - IDEI DIN PROIECTUL SENSE-GARDEN /
</t>
    </r>
    <r>
      <rPr>
        <b/>
        <i/>
        <sz val="11"/>
        <color indexed="8"/>
        <rFont val="Calibri"/>
        <family val="2"/>
      </rPr>
      <t>URBAN REMINISCENCE – IDEAS FROM SENSE-GARDEN PROJECT</t>
    </r>
    <r>
      <rPr>
        <b/>
        <sz val="11"/>
        <color indexed="8"/>
        <rFont val="Calibri"/>
        <family val="2"/>
      </rPr>
      <t xml:space="preserve">
</t>
    </r>
  </si>
  <si>
    <r>
      <t xml:space="preserve">BENEFICIILE ACTIVITĂȚI FIZICE ȘI EXERCIȚIILOR DE KINETOTERAPIE LA VÂRSTNICUL CU 
TULBURĂRI NEUROCOGNITIVE. IMPORTANȚA SPAȚIULUI /
</t>
    </r>
    <r>
      <rPr>
        <b/>
        <i/>
        <sz val="11"/>
        <color indexed="8"/>
        <rFont val="Calibri"/>
        <family val="2"/>
      </rPr>
      <t>BENEFITS OF PHYSICAL ACTIVITY IN THE ELDERLY AND WITH NEUROCOGNITIVE DISORDERS.
THE IMPORTANCE OF SPACE</t>
    </r>
    <r>
      <rPr>
        <b/>
        <sz val="11"/>
        <color indexed="8"/>
        <rFont val="Calibri"/>
        <family val="2"/>
      </rPr>
      <t xml:space="preserve">
</t>
    </r>
  </si>
  <si>
    <r>
      <t xml:space="preserve">ARHITECTURĂ DEMENTIA-FRIENDLY. PRINCIPII, INSTRUMENTE, PARTICULARITĂȚI /
</t>
    </r>
    <r>
      <rPr>
        <b/>
        <i/>
        <sz val="11"/>
        <color indexed="8"/>
        <rFont val="Calibri"/>
        <family val="2"/>
      </rPr>
      <t>DEMENTIA-FRIENDLY ARCHITECTURE. PRINCIPLES, TOOLS, PARTICULARITIES</t>
    </r>
    <r>
      <rPr>
        <b/>
        <sz val="11"/>
        <color indexed="8"/>
        <rFont val="Calibri"/>
        <family val="2"/>
      </rPr>
      <t xml:space="preserve">
</t>
    </r>
  </si>
  <si>
    <r>
      <t xml:space="preserve"> INOVAȚIE ÎN DEMENȚĂ ÎN REGIUNEA DANUBIANĂ. PROIECTUL INDEED, ACTIVITĂȚI DE COMUNICARE, 
PRIMELE 6 LUNI /
</t>
    </r>
    <r>
      <rPr>
        <b/>
        <i/>
        <sz val="11"/>
        <color indexed="8"/>
        <rFont val="Calibri"/>
        <family val="2"/>
      </rPr>
      <t>INNOVATION IN DEMENTIA IN THE DANUBE REGION. INDEED PROJECT, COMMUNICATION ACTIVITIES,  
FIRST 6 MONTHS</t>
    </r>
    <r>
      <rPr>
        <b/>
        <sz val="11"/>
        <color indexed="8"/>
        <rFont val="Calibri"/>
        <family val="2"/>
      </rPr>
      <t xml:space="preserve">
</t>
    </r>
  </si>
  <si>
    <r>
      <t xml:space="preserve"> DE LA MEDICINA FAMILIEI LA ARHITECTURA FAMILIEI ÎNTR-O ABORDARE INTERDISCIPLINARĂ. ARHITECTURĂ PRIETENOASĂ CU VÂRSTA /
</t>
    </r>
    <r>
      <rPr>
        <b/>
        <i/>
        <sz val="11"/>
        <color indexed="8"/>
        <rFont val="Calibri"/>
        <family val="2"/>
      </rPr>
      <t>FROM FAMILY MEDICINE TO FAMILY ARCHITECTURE IN AN INTERDISCIPLINARY APPROACH. AGE-FRIENDLY ARCHITECTURE</t>
    </r>
    <r>
      <rPr>
        <b/>
        <sz val="11"/>
        <color indexed="8"/>
        <rFont val="Calibri"/>
        <family val="2"/>
      </rPr>
      <t xml:space="preserve">
</t>
    </r>
  </si>
  <si>
    <r>
      <t xml:space="preserve">GÂNDIND CURTEA CĂMINULUI CA GRĂDINĂ TERAPEUTICĂ PENTRU VÂRSTNICI CU DEMENȚĂ. PRINCIPII INTERDISCIPLINARE DE DESIGN /
</t>
    </r>
    <r>
      <rPr>
        <b/>
        <i/>
        <sz val="11"/>
        <color theme="1"/>
        <rFont val="Calibri"/>
        <family val="2"/>
        <scheme val="minor"/>
      </rPr>
      <t>THINKING THE NURSING HOME OUTDOOR SPACE AS THERAPEUTICAL GARDEN FOR ELDERLY WITH DEMENTIA. INTERDISCIPLINARY DESIGN PRINCIPLES</t>
    </r>
    <r>
      <rPr>
        <b/>
        <sz val="11"/>
        <color theme="1"/>
        <rFont val="Calibri"/>
        <family val="2"/>
        <scheme val="minor"/>
      </rPr>
      <t xml:space="preserve">
</t>
    </r>
  </si>
  <si>
    <r>
      <t xml:space="preserve">INOVAȚIE ÎN DEMENȚĂ ÎN REGIUNEA DANUBIANĂ. 1 AN DE COMUNICARE ÎN CADRUL PROIECTULUI INDEED_DANUBE INTERREG /
</t>
    </r>
    <r>
      <rPr>
        <b/>
        <i/>
        <sz val="11"/>
        <color indexed="8"/>
        <rFont val="Calibri"/>
        <family val="2"/>
      </rPr>
      <t>INNOVATION IN DEMENTIA IN THE DANUBE REGION. ONE YEAR OF COMMUNICATION 
WITHIN INDEED PROJECT_DANUBE INTERREG</t>
    </r>
    <r>
      <rPr>
        <b/>
        <sz val="11"/>
        <color indexed="8"/>
        <rFont val="Calibri"/>
        <family val="2"/>
      </rPr>
      <t xml:space="preserve">
</t>
    </r>
  </si>
  <si>
    <r>
      <t xml:space="preserve"> ARHITECTURA CA SUPORT PENTRU O ÎMBĂTRÂNIRE ACTIVĂ ȘI SĂNĂTOASĂ ÎN COMUNITATE /
</t>
    </r>
    <r>
      <rPr>
        <b/>
        <i/>
        <sz val="11"/>
        <color theme="1"/>
        <rFont val="Calibri"/>
        <family val="2"/>
        <scheme val="minor"/>
      </rPr>
      <t>ARCHITECTURE AS SUPPORT FOR ACTIVE AND HEALTHY AGEING IN COMMUNITY</t>
    </r>
    <r>
      <rPr>
        <b/>
        <sz val="11"/>
        <color theme="1"/>
        <rFont val="Calibri"/>
        <family val="2"/>
        <scheme val="minor"/>
      </rPr>
      <t xml:space="preserve">
</t>
    </r>
  </si>
  <si>
    <t>MENTAL HEALTH, 
A PRIORITY ON THE PUBLIC AGENDA!</t>
  </si>
  <si>
    <r>
      <t xml:space="preserve">ARHITECTURA ORAŞELOR VIITORULUI, ARHITECTURĂ PENTRU O ÎMBĂTRÂNIRE ACTIVĂ ŞI SĂNĂTOASĂ /
</t>
    </r>
    <r>
      <rPr>
        <b/>
        <i/>
        <sz val="11"/>
        <color theme="1"/>
        <rFont val="Calibri"/>
        <family val="2"/>
        <scheme val="minor"/>
      </rPr>
      <t>FUTURE CITIES’ ARCHITECTURE, ARCHITECTURE FOR ACTIVE AND HEALTHY AGEING</t>
    </r>
    <r>
      <rPr>
        <b/>
        <sz val="11"/>
        <color theme="1"/>
        <rFont val="Calibri"/>
        <family val="2"/>
        <scheme val="minor"/>
      </rPr>
      <t xml:space="preserve">
</t>
    </r>
  </si>
  <si>
    <r>
      <t xml:space="preserve">TEHNOLOGII AVANSATE PENTRU REABILITAREA COGNITIVĂ LA DISTANȚĂ / 
</t>
    </r>
    <r>
      <rPr>
        <b/>
        <i/>
        <sz val="11"/>
        <color indexed="8"/>
        <rFont val="Calibri"/>
        <family val="2"/>
      </rPr>
      <t xml:space="preserve">ADVANCED TECHNOLOGIES  FOR REMOTE COGNITIVE REHABILITATION </t>
    </r>
    <r>
      <rPr>
        <b/>
        <sz val="11"/>
        <color indexed="8"/>
        <rFont val="Calibri"/>
        <family val="2"/>
      </rPr>
      <t xml:space="preserve">
</t>
    </r>
  </si>
  <si>
    <r>
      <rPr>
        <b/>
        <sz val="11"/>
        <color indexed="8"/>
        <rFont val="Calibri"/>
        <family val="2"/>
      </rPr>
      <t>Smart Intervention for Senior Isolation</t>
    </r>
    <r>
      <rPr>
        <sz val="11"/>
        <color indexed="8"/>
        <rFont val="Calibri"/>
        <family val="2"/>
      </rPr>
      <t xml:space="preserve"> (SI4SI)
https://si4si-aal.com/</t>
    </r>
  </si>
  <si>
    <r>
      <rPr>
        <b/>
        <sz val="11"/>
        <color indexed="8"/>
        <rFont val="Calibri"/>
        <family val="2"/>
      </rPr>
      <t>Researcher Mental Health</t>
    </r>
    <r>
      <rPr>
        <sz val="11"/>
        <color indexed="8"/>
        <rFont val="Calibri"/>
        <family val="2"/>
      </rPr>
      <t xml:space="preserve">
https://projects.tib.eu/remo</t>
    </r>
  </si>
  <si>
    <r>
      <t xml:space="preserve">Grant: </t>
    </r>
    <r>
      <rPr>
        <b/>
        <sz val="11"/>
        <color indexed="8"/>
        <rFont val="Calibri"/>
        <family val="2"/>
      </rPr>
      <t>”Innovation for Dementia in the Danube Region [INDEED]”</t>
    </r>
    <r>
      <rPr>
        <sz val="11"/>
        <color indexed="8"/>
        <rFont val="Calibri"/>
        <family val="2"/>
      </rPr>
      <t xml:space="preserve">
Interreg – Danube Transnational Programme,  Call 2, Priority ”Innovative and socially responsible Danube region”, Programme co-funded by European Union funds (ERDF, IPA, ENI), implementation period 07.2018-06.2021
·         http://www.interreg-danube.eu/approved-projects/indeed</t>
    </r>
  </si>
  <si>
    <r>
      <t xml:space="preserve">Grant: </t>
    </r>
    <r>
      <rPr>
        <b/>
        <sz val="11"/>
        <color indexed="8"/>
        <rFont val="Calibri"/>
        <family val="2"/>
      </rPr>
      <t xml:space="preserve">”SENSE-GARDEN: Virtual and memory adaptable spaces creating stimuli for the senses in ageing people with dementia”
EU grant,  AAL programme
 </t>
    </r>
    <r>
      <rPr>
        <sz val="11"/>
        <color indexed="8"/>
        <rFont val="Calibri"/>
        <family val="2"/>
      </rPr>
      <t>(AAL/Call2016/054-b/2017), implementation period 06.2017 – 05.2020
·         http://webdisplay.be/sgws/team.html
·         https://www.era-learn.eu/network-information/networks/aal-2/living-well-with-dementia/virtual-and-memory-adaptable-spaces-creating-stimuli-for-the-senses-in-ageing-people-with-dementia</t>
    </r>
  </si>
  <si>
    <r>
      <t xml:space="preserve">Grant: </t>
    </r>
    <r>
      <rPr>
        <b/>
        <sz val="11"/>
        <color indexed="8"/>
        <rFont val="Calibri"/>
        <family val="2"/>
      </rPr>
      <t>”Managing Frailty. A comprehensive approach to promote a disability-free advanced age in Europe: the ADVANTAGE initiative [ADVANTAGE]”</t>
    </r>
    <r>
      <rPr>
        <sz val="11"/>
        <color indexed="8"/>
        <rFont val="Calibri"/>
        <family val="2"/>
      </rPr>
      <t xml:space="preserve">
European Commission 3rd Health Programme (2014-2020), grant number: 724099, implementation period 01.2017-12.2019
·         http://www.advantageja.eu/     https://webgate.ec.europa.eu/chafea_pdb/health/projects/724099/summary</t>
    </r>
  </si>
  <si>
    <r>
      <rPr>
        <b/>
        <sz val="11"/>
        <color indexed="8"/>
        <rFont val="Calibri"/>
        <family val="2"/>
      </rPr>
      <t>ROMÂNIA IDENTITARĂ</t>
    </r>
    <r>
      <rPr>
        <sz val="11"/>
        <color indexed="8"/>
        <rFont val="Calibri"/>
        <family val="2"/>
      </rPr>
      <t>-
 Recuperarea memoriei istorice și a sentimentului identitar
Proiect cultural organizat de Societatea Romana de Psihanaliza si cofinanțat de Administrația Fondului Cultural Național
http://www.romaniaidentitara.ro/
http://www.romaniaidentitara.ro/articol/4-atelier-1:-individualitatea-unei-persoane-individualitatea-unei-comunitati</t>
    </r>
  </si>
  <si>
    <r>
      <t xml:space="preserve">PROIECT DOCTORAL:
</t>
    </r>
    <r>
      <rPr>
        <b/>
        <sz val="11"/>
        <color indexed="8"/>
        <rFont val="Calibri"/>
        <family val="2"/>
      </rPr>
      <t>SPRE O ARHITECTURA A COMUNITATII-
REPERE INTERDISCIPLINARE PENTRU SOCIETATEA URBANA CONTEMPORANA</t>
    </r>
  </si>
  <si>
    <t xml:space="preserve">EVIDENŢA INFORMATIZATĂ A PATRIMONIULUI ARHITECTURAL </t>
  </si>
  <si>
    <t>Membru comisie jurizare disertații studenți anul 6- Facutaltatea de Arhitectură, UAUIM, București
Președinte comisie: Conf. Dr. Arh. Liana Iliu</t>
  </si>
  <si>
    <t>Teoria proiectului de arhitectură. Idei construite / Architectural design theory. Built ideas
https://editura.uauim.ro/pub/461</t>
  </si>
  <si>
    <r>
      <rPr>
        <u/>
        <sz val="11"/>
        <color indexed="8"/>
        <rFont val="Calibri"/>
        <family val="2"/>
      </rPr>
      <t xml:space="preserve">Carte: </t>
    </r>
    <r>
      <rPr>
        <sz val="11"/>
        <color indexed="8"/>
        <rFont val="Calibri"/>
        <family val="2"/>
        <charset val="238"/>
      </rPr>
      <t xml:space="preserve">
Teoria proiectului de arhitectură. Idei construite / Architectural design theory. Built ideas
</t>
    </r>
    <r>
      <rPr>
        <u/>
        <sz val="11"/>
        <color indexed="8"/>
        <rFont val="Calibri"/>
        <family val="2"/>
      </rPr>
      <t>Capitol:</t>
    </r>
    <r>
      <rPr>
        <sz val="11"/>
        <color indexed="8"/>
        <rFont val="Calibri"/>
        <family val="2"/>
        <charset val="238"/>
      </rPr>
      <t xml:space="preserve">
SENZORIAL ȘI TERAPIE PRIN ARHITECTURĂ. ROLUL ARHITECTURII ÎN PROIECTELE INTERDISCIPLINARE CU VALENȚE SOCIO-MEDICALE / 
</t>
    </r>
    <r>
      <rPr>
        <i/>
        <sz val="11"/>
        <color indexed="8"/>
        <rFont val="Calibri"/>
        <family val="2"/>
      </rPr>
      <t xml:space="preserve">SENSORY AND THERAPY THROUGH ARCHITECTURE. THE ROLE OF THE ARCHITECT IN INTERDISCIPLINARY PROJECTS WITH SOCIO-MEDICAL VALENCES
</t>
    </r>
    <r>
      <rPr>
        <sz val="11"/>
        <color indexed="8"/>
        <rFont val="Calibri"/>
        <family val="2"/>
      </rPr>
      <t>pp.153-173
https://editura.uauim.ro/pub/eim-461-72.pdf</t>
    </r>
    <r>
      <rPr>
        <i/>
        <sz val="11"/>
        <color indexed="8"/>
        <rFont val="Calibri"/>
        <family val="2"/>
      </rPr>
      <t xml:space="preserve">
</t>
    </r>
  </si>
  <si>
    <r>
      <rPr>
        <u/>
        <sz val="11"/>
        <color indexed="8"/>
        <rFont val="Calibri"/>
        <family val="2"/>
      </rPr>
      <t xml:space="preserve">Carte: </t>
    </r>
    <r>
      <rPr>
        <sz val="11"/>
        <color indexed="8"/>
        <rFont val="Calibri"/>
        <family val="2"/>
        <charset val="238"/>
      </rPr>
      <t xml:space="preserve">
Teoria proiectului de arhitectură. Idei construite / Architectural design theory. Built ideas
</t>
    </r>
    <r>
      <rPr>
        <u/>
        <sz val="11"/>
        <color indexed="8"/>
        <rFont val="Calibri"/>
        <family val="2"/>
      </rPr>
      <t>Capitol:</t>
    </r>
    <r>
      <rPr>
        <sz val="11"/>
        <color indexed="8"/>
        <rFont val="Calibri"/>
        <family val="2"/>
        <charset val="238"/>
      </rPr>
      <t xml:space="preserve">
TEORIA PROIECTULUI DE ARHITECTURĂ: DE LA DISCURS LA EDUCAȚIA ACADEMICĂ /
 THEORY OF ARCHITECTURAL DESIGN: FROM DISCOURSE TO ACADEMIC EDUCATION
pp.11-25
https://editura.uauim.ro/pub/eim-461-63.pdf
</t>
    </r>
  </si>
  <si>
    <r>
      <t xml:space="preserve">36pp.
 in de autorat 2 articole
+ 
227pp. 
 în calitate de coordonator, editor, </t>
    </r>
    <r>
      <rPr>
        <i/>
        <sz val="11"/>
        <color indexed="8"/>
        <rFont val="Calibri"/>
        <family val="2"/>
      </rPr>
      <t>Peer Reviewer</t>
    </r>
  </si>
  <si>
    <t>GRADAȚIE DE MERIT pentru performanțe deosebite în activitatea didactică și de cercetare obținută prin concurs- UAUIM</t>
  </si>
  <si>
    <r>
      <rPr>
        <b/>
        <sz val="11"/>
        <color indexed="8"/>
        <rFont val="Calibri"/>
        <family val="2"/>
      </rPr>
      <t>Organizator Curs Teoria Proiectului anul 5</t>
    </r>
    <r>
      <rPr>
        <sz val="11"/>
        <color indexed="8"/>
        <rFont val="Calibri"/>
        <family val="2"/>
        <charset val="238"/>
      </rPr>
      <t>-Departamentul Sinteza Proiectării de Arhitectură
Coordonator curs: Conf.Dr.Arh. Magdalena Stănculescu
https://www.uauim.ro/departamente/sp/tpa/</t>
    </r>
  </si>
  <si>
    <r>
      <rPr>
        <b/>
        <sz val="11"/>
        <color indexed="8"/>
        <rFont val="Calibri"/>
        <family val="2"/>
      </rPr>
      <t>Organizator Curs Teoria Proiectului anul 4</t>
    </r>
    <r>
      <rPr>
        <sz val="11"/>
        <color indexed="8"/>
        <rFont val="Calibri"/>
        <family val="2"/>
        <charset val="238"/>
      </rPr>
      <t>-Departamentul Sinteza Proiectării de Arhitectură
Coordonator curs: Conf.Dr.Arh. Magdalena Stănculescu
https://www.uauim.ro/departamente/sp/tpa/</t>
    </r>
  </si>
  <si>
    <r>
      <rPr>
        <b/>
        <sz val="11"/>
        <color indexed="8"/>
        <rFont val="Calibri"/>
        <family val="2"/>
      </rPr>
      <t xml:space="preserve">Coordonator secțiunea </t>
    </r>
    <r>
      <rPr>
        <b/>
        <i/>
        <sz val="11"/>
        <color indexed="8"/>
        <rFont val="Calibri"/>
        <family val="2"/>
      </rPr>
      <t>ARHITECTURA DEMENTIA-FRIENDLY</t>
    </r>
    <r>
      <rPr>
        <b/>
        <sz val="11"/>
        <color indexed="8"/>
        <rFont val="Calibri"/>
        <family val="2"/>
      </rPr>
      <t xml:space="preserve"> </t>
    </r>
    <r>
      <rPr>
        <sz val="11"/>
        <color indexed="8"/>
        <rFont val="Calibri"/>
        <family val="2"/>
        <charset val="238"/>
      </rPr>
      <t>în cadrul CONFERINȚA NAȚIONALĂ ALZHEIMER 2019
cu participare internațională, Ediția a 9-a, Actualități în domeniul demențelor
https://ralcom.eventsair.com/cnalz2019/lectori</t>
    </r>
  </si>
  <si>
    <r>
      <rPr>
        <b/>
        <sz val="11"/>
        <color indexed="8"/>
        <rFont val="Calibri"/>
        <family val="2"/>
      </rPr>
      <t xml:space="preserve">Coordonator secțiunea </t>
    </r>
    <r>
      <rPr>
        <b/>
        <i/>
        <sz val="11"/>
        <color indexed="8"/>
        <rFont val="Calibri"/>
        <family val="2"/>
      </rPr>
      <t>ARHITECTURA DEMENTIA-FRIENDLY</t>
    </r>
    <r>
      <rPr>
        <sz val="11"/>
        <color indexed="8"/>
        <rFont val="Calibri"/>
        <family val="2"/>
        <charset val="238"/>
      </rPr>
      <t xml:space="preserve"> în cadrul Conferința Națională Alzheimer cu participare internațională, Ediția a 8-a, Actualități în domeniul demențelor</t>
    </r>
  </si>
  <si>
    <r>
      <rPr>
        <b/>
        <sz val="11"/>
        <color indexed="8"/>
        <rFont val="Calibri"/>
        <family val="2"/>
      </rPr>
      <t xml:space="preserve">Coordonator secțiunea </t>
    </r>
    <r>
      <rPr>
        <b/>
        <i/>
        <sz val="11"/>
        <color indexed="8"/>
        <rFont val="Calibri"/>
        <family val="2"/>
      </rPr>
      <t>ARHITECTURA DEMENTIA-FRIENDLY</t>
    </r>
    <r>
      <rPr>
        <sz val="11"/>
        <color indexed="8"/>
        <rFont val="Calibri"/>
        <family val="2"/>
        <charset val="238"/>
      </rPr>
      <t xml:space="preserve"> în cadrul Conferința Națională Alzheimer cu participare internațională, Ediția a 7-a, Actualități în domeniul demențelor</t>
    </r>
  </si>
  <si>
    <r>
      <rPr>
        <b/>
        <sz val="11"/>
        <color indexed="8"/>
        <rFont val="Calibri"/>
        <family val="2"/>
      </rPr>
      <t>COORDONATOR Atelier: ROMÂNIA IDENTITARĂ</t>
    </r>
    <r>
      <rPr>
        <sz val="11"/>
        <color indexed="8"/>
        <rFont val="Calibri"/>
        <family val="2"/>
        <charset val="238"/>
      </rPr>
      <t>, Societatea Română de Psihanaliză &amp; UAUIM 
https://www.romaniaidentitara.ro/articol/4-atelier-1:-individualitatea-unei-persoane-individualitatea-unei-comunitati
https://www.youtube.com/watch?v=f7cbmihZyr4</t>
    </r>
  </si>
  <si>
    <r>
      <rPr>
        <b/>
        <sz val="11"/>
        <color indexed="8"/>
        <rFont val="Calibri"/>
        <family val="2"/>
      </rPr>
      <t>Coordonator workshop-CUM ADAPTĂM LOCUINȚA ÎN SPRIJINUL VÂRSTNICULUI CU DEMENȚĂ ALZHEIMER. PRINCIPII DE DESIGN CONTEMPORAN</t>
    </r>
    <r>
      <rPr>
        <sz val="11"/>
        <color indexed="8"/>
        <rFont val="Calibri"/>
        <family val="2"/>
        <charset val="238"/>
      </rPr>
      <t xml:space="preserve">
ALZHEIMER. ÎNAINTE ȘI DUPĂ DIAGNOSTIC-SENIOR EXPO- CONFERINȚA NATIONALA organizata de Societatea Româna Alzheimer, Romexpo, Pavilion C3</t>
    </r>
  </si>
  <si>
    <r>
      <rPr>
        <b/>
        <sz val="11"/>
        <color indexed="8"/>
        <rFont val="Calibri"/>
        <family val="2"/>
      </rPr>
      <t>Coordonator workshop-WORKSHOP: DEMENTIA FRIENDLY ENVIRONMENT. CASE STUDIES</t>
    </r>
    <r>
      <rPr>
        <sz val="11"/>
        <color indexed="8"/>
        <rFont val="Calibri"/>
        <family val="2"/>
        <charset val="238"/>
      </rPr>
      <t xml:space="preserve"> ; în cadrul: CONFERINTEI NATIONALE ALZHEIMER, organizata de Societatea Româna Alzheimer, 24-27 februarie 2016, Institutul National de Statistica, Bucuresti</t>
    </r>
  </si>
  <si>
    <r>
      <rPr>
        <b/>
        <sz val="11"/>
        <color indexed="8"/>
        <rFont val="Calibri"/>
        <family val="2"/>
      </rPr>
      <t>Coordonator ARHITECTURA INCLUZIVĂ</t>
    </r>
    <r>
      <rPr>
        <sz val="11"/>
        <color indexed="8"/>
        <rFont val="Calibri"/>
        <family val="2"/>
        <charset val="238"/>
      </rPr>
      <t>- conferință sub egida ZILELE ARHITECTURII- Manifestare Științifică dedicată aniversării a 150 de ani de la înființarea învățământului de arhitectură
Coordonator principal: Prof. Dr. Arh. Ana-Maria Dabija; 
Co-coordonatori: Șef Lucr.Dr.Arh. Vlad Thiery &amp; Șef.Lucr. Dr.Arh. Ioana Șerbănescu
https://arhitectura-1906.ro/2014/01/arhitectura-incluziva/
https://www.de-a-arhitectura.ro/arhitectura-incluziva/</t>
    </r>
  </si>
  <si>
    <r>
      <rPr>
        <b/>
        <sz val="11"/>
        <color indexed="8"/>
        <rFont val="Calibri"/>
        <family val="2"/>
      </rPr>
      <t>Coordonator asistent GeroHOMEASSIST</t>
    </r>
    <r>
      <rPr>
        <sz val="11"/>
        <color indexed="8"/>
        <rFont val="Calibri"/>
        <family val="2"/>
        <charset val="238"/>
      </rPr>
      <t>- Program de formare: Asistența interdisciplinară a pacientului vârstnic la domiciliu</t>
    </r>
  </si>
  <si>
    <r>
      <rPr>
        <b/>
        <sz val="11"/>
        <color indexed="8"/>
        <rFont val="Calibri"/>
        <family val="2"/>
      </rPr>
      <t>Coordonator workshop-SPAŢIUL PUBLIC ŞI COMUNITATEA</t>
    </r>
    <r>
      <rPr>
        <sz val="11"/>
        <color indexed="8"/>
        <rFont val="Calibri"/>
        <family val="2"/>
        <charset val="238"/>
      </rPr>
      <t>; 5 O’CLOCK- WORKSHOP,București, UAUIM</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</si>
  <si>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Teoria proiectului de arhitectură: de la discurs la educația academică
Theory of architectural design: from discourse to academic education</t>
    </r>
  </si>
  <si>
    <t xml:space="preserve">
iunie</t>
  </si>
  <si>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Câteva idei despre clădiri înalte
Several ideas on tall buildings</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</si>
  <si>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Clădiri (foarte) înalte în București. constrângere și libertate, tehnologie și urbanitate în educația de arhitectură.
O prelegere pentru anul V, UAUIM
High-rise buildings in Bucharest. constrains and freedom, technology and urbanity in architectural education.
A lecture for the 5th year of study, UAUIM</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</si>
  <si>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Principiile arhitecturii clădirilor hoteliere
The principles of hotel buildings’ architecture</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</si>
  <si>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Bazin olimpic acoperit Izvorani, piscina lotului olimpic de natație
Izvorani Olympic covered pool, swimming pool of the Olympic swimming team</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</si>
  <si>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De la parc totalitar la piață democratică. Reorganizarea și amenajarea spațiului public central din municipiul Râmnicu
Vâlcea
From totalitarian park to democratic plaza. Reformation and design of central public space from Râmnicu Vâlcea
municipality</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</si>
  <si>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Situl și clădirea teatrului, prin arta teatrului, oferă reciproc noi semnificații
The site and the theatre building, through the art of theater, reciprocally provide new meanings</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</si>
  <si>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Ipostaze sustenabile ale arhitecturii
From sustainable interfaces of architecture</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</si>
  <si>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Expresivitatea structurilor spațiale atipice
The expressivity of atypical spatial structures</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</si>
  <si>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Senzorial și terapie prin arhitectură. Rolul arhitectului în proiectele interdisciplinare cu valențe socio-medicale
Sensory and therapy through architecture. The role of the architect in interdisciplinary projects with socio-medical
valences</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</si>
  <si>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Elemente artistice &amp; de sustenabilitate culturală în proiectarea de arhitectură
Artistic and cultural sustainability elements in architectural design</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</si>
  <si>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Gânduri pe marginea fotografiei de arhitectură. Discursul vizual narativ, “portretul” de arhitectură
Thoughts on the edge of architectural photography. The narrative visual discourse, the "portrait" of architecture</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</si>
  <si>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Importanța practicii profesionale în educația arhitecturală
The importance of professional practice in architectural education</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</si>
  <si>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VVITA – erasmus + UAUIM-UNICT-NTNU
VVITA - Modernizing Learning and Teaching for Architecture through Smart and Longlasting Partnerships leading to
sustainable and inclusive development strategies to Vitalize heritage Villages through Innovative Technologies</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</si>
  <si>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EFdeN Signature</t>
    </r>
  </si>
  <si>
    <r>
      <t xml:space="preserve">Publicație: </t>
    </r>
    <r>
      <rPr>
        <sz val="11"/>
        <color indexed="8"/>
        <rFont val="Calibri"/>
        <family val="2"/>
      </rPr>
      <t xml:space="preserve">
Teoria proiectului de arhitectură. Idei construite / Architectural design theory. Built ideas
https://editura.uauim.ro/pub/461</t>
    </r>
    <r>
      <rPr>
        <u/>
        <sz val="11"/>
        <color indexed="8"/>
        <rFont val="Calibri"/>
        <family val="2"/>
      </rPr>
      <t xml:space="preserve">
Articol: 
</t>
    </r>
    <r>
      <rPr>
        <sz val="11"/>
        <color indexed="8"/>
        <rFont val="Calibri"/>
        <family val="2"/>
      </rPr>
      <t>Discuții pe marginea diplomelor de la Facultatea de Arhitectură, sesiunea martie 2019 UAUIM
Discussions on the diploma projects from the Faculty of Architecture, 2019 March (Diploma Session) UAUIM</t>
    </r>
  </si>
  <si>
    <r>
      <rPr>
        <b/>
        <sz val="11"/>
        <color indexed="8"/>
        <rFont val="Calibri"/>
        <family val="2"/>
      </rPr>
      <t>ARHITECTURĂ AGE-FRIENDLY / AGE-FRIENDLY ARCHITECTURE</t>
    </r>
    <r>
      <rPr>
        <sz val="11"/>
        <color indexed="8"/>
        <rFont val="Calibri"/>
        <family val="2"/>
        <charset val="238"/>
      </rPr>
      <t xml:space="preserve">
proiecte de diplomă absolvenți Facultatea de Arhitectură din cadrul UAUIM- Universitatea de Arhitectură și Urbanism ʺIon Mincuʺ
</t>
    </r>
  </si>
  <si>
    <r>
      <rPr>
        <b/>
        <sz val="11"/>
        <color theme="1"/>
        <rFont val="Calibri"/>
        <family val="2"/>
        <scheme val="minor"/>
      </rPr>
      <t>Centru comunitar pentru seniori</t>
    </r>
    <r>
      <rPr>
        <sz val="11"/>
        <color theme="1"/>
        <rFont val="Calibri"/>
        <family val="2"/>
        <charset val="238"/>
        <scheme val="minor"/>
      </rPr>
      <t>- 
Expoziţie organizată la Institutul Naţional de Gerontologie şi Geriatrie Ana Aslan</t>
    </r>
  </si>
  <si>
    <r>
      <rPr>
        <b/>
        <sz val="11"/>
        <color indexed="8"/>
        <rFont val="Calibri"/>
        <family val="2"/>
      </rPr>
      <t>"PORTRET DE VÂRSTNIC: OAMENI DE LÂNGĂ NOI"</t>
    </r>
    <r>
      <rPr>
        <sz val="11"/>
        <color indexed="8"/>
        <rFont val="Calibri"/>
        <family val="2"/>
        <charset val="238"/>
      </rPr>
      <t xml:space="preserve">
Concurs și expoziție de fotografei artistică, București 1.07-15.12. 2012</t>
    </r>
  </si>
  <si>
    <r>
      <t xml:space="preserve">Membru comisie presusținere teză de doctorat Ioana Craiovan- </t>
    </r>
    <r>
      <rPr>
        <i/>
        <sz val="11"/>
        <color indexed="8"/>
        <rFont val="Calibri"/>
        <family val="2"/>
      </rPr>
      <t>Amprentele tuberculozei în mediul construit. Evoluții de ansamblu și ipostaze românești;</t>
    </r>
    <r>
      <rPr>
        <sz val="11"/>
        <color indexed="8"/>
        <rFont val="Calibri"/>
        <family val="2"/>
      </rPr>
      <t xml:space="preserve"> Îndrumător: Conf.Dr.Habil. Bogdan Fezi; Membrii Comisiei: Prof Emerit Dr. Arh. Ana-Maria Zahariade, Prof.Dr.Arh. Gabriela Tabacu, Șef.Lucr.Dr.Arh. Mihaela Zamfir</t>
    </r>
  </si>
  <si>
    <t>iunie /2022</t>
  </si>
  <si>
    <t xml:space="preserve">ANCORE DE MEMORIE ÎN ARHITECTURA DEMENTIA-FRIENDLY SI LIMITELE VERSTATILITĂȚII SPAȚIALE ÎN CONTEXTUL PANDEMIEI DE COVID-19 / 
MEMORY ANCHORS IN DEMENTIA-FRIENDLY ARCHITECTURE AND THE LIMITS OF SPATIAL VERSATILITY IN THE CONTEXT OF THE COVID-19 PANDEMIC
</t>
  </si>
  <si>
    <r>
      <rPr>
        <b/>
        <u/>
        <sz val="11"/>
        <color indexed="8"/>
        <rFont val="Calibri"/>
        <family val="2"/>
      </rPr>
      <t>Mihaela Zamfir (Grigorescu)</t>
    </r>
    <r>
      <rPr>
        <sz val="11"/>
        <color indexed="8"/>
        <rFont val="Calibri"/>
        <family val="2"/>
        <charset val="238"/>
      </rPr>
      <t>, 
Andreea Georgiana Marin, 
Ileana Ciobanu, Dragoș-Cristian Bogdan, Mihai-Viorel Zamfir</t>
    </r>
  </si>
  <si>
    <t>Argument
https://argument.uauim.ro/
Revista indexată în: CEEOL, ERIH PLUS, CROSSREF, Index Copernicus, Google Scholar, WorldCat, Cat. B (CNCS)</t>
  </si>
  <si>
    <r>
      <rPr>
        <b/>
        <u/>
        <sz val="11"/>
        <color indexed="8"/>
        <rFont val="Calibri"/>
        <family val="2"/>
      </rPr>
      <t>Mihaela Zamfir (Grigorescu)</t>
    </r>
    <r>
      <rPr>
        <sz val="11"/>
        <color indexed="8"/>
        <rFont val="Calibri"/>
        <family val="2"/>
        <charset val="238"/>
      </rPr>
      <t xml:space="preserve">
</t>
    </r>
    <r>
      <rPr>
        <sz val="11"/>
        <color indexed="8"/>
        <rFont val="Calibri"/>
        <family val="2"/>
      </rPr>
      <t xml:space="preserve"> Marina Mihăilă</t>
    </r>
  </si>
  <si>
    <r>
      <t xml:space="preserve">Tematică vs. exerciții de arhitectură: tendințe în arhitectura contemporană reflectate în atelierul de proiectare la anii IV-V, școala de arhitectură_UAUIM /
</t>
    </r>
    <r>
      <rPr>
        <b/>
        <i/>
        <sz val="11"/>
        <color indexed="8"/>
        <rFont val="Calibri"/>
        <family val="2"/>
      </rPr>
      <t xml:space="preserve">Theme vs. architectural exercises: trends in contemporary architecture reflected by architectural design studio, years IV-V, School of architecture_UAUIM
</t>
    </r>
    <r>
      <rPr>
        <sz val="11"/>
        <color indexed="8"/>
        <rFont val="Calibri"/>
        <family val="2"/>
      </rPr>
      <t>pp.233-270</t>
    </r>
  </si>
  <si>
    <r>
      <t xml:space="preserve">Locuință pentru trei generații, destinul unui concept /
</t>
    </r>
    <r>
      <rPr>
        <b/>
        <i/>
        <sz val="11"/>
        <color indexed="8"/>
        <rFont val="Calibri"/>
        <family val="2"/>
      </rPr>
      <t xml:space="preserve">Dwelling for three generations, destiny of a concept
</t>
    </r>
    <r>
      <rPr>
        <sz val="11"/>
        <color indexed="8"/>
        <rFont val="Calibri"/>
        <family val="2"/>
      </rPr>
      <t>pp.95-111</t>
    </r>
  </si>
  <si>
    <r>
      <rPr>
        <b/>
        <u/>
        <sz val="11"/>
        <color indexed="8"/>
        <rFont val="Calibri"/>
        <family val="2"/>
      </rPr>
      <t>Mihaela Zamfir (Grigorescu)</t>
    </r>
    <r>
      <rPr>
        <sz val="11"/>
        <color indexed="8"/>
        <rFont val="Calibri"/>
        <family val="2"/>
        <charset val="238"/>
      </rPr>
      <t>, 
Maria Moglan, 
Dragoș-Cristian Bogdan,  Mihai-Viorel Zamfir</t>
    </r>
  </si>
  <si>
    <r>
      <rPr>
        <b/>
        <i/>
        <sz val="11"/>
        <color indexed="8"/>
        <rFont val="Calibri"/>
        <family val="2"/>
      </rPr>
      <t xml:space="preserve">FUTURE CITIES’ ARCHITECTURE, ARCHITECTURE FOR ACTIVE AND HEALTHY AGEING </t>
    </r>
    <r>
      <rPr>
        <sz val="11"/>
        <color indexed="8"/>
        <rFont val="Calibri"/>
        <family val="2"/>
        <charset val="238"/>
      </rPr>
      <t xml:space="preserve">
pp.103-116</t>
    </r>
  </si>
  <si>
    <r>
      <rPr>
        <b/>
        <i/>
        <sz val="11"/>
        <color indexed="8"/>
        <rFont val="Calibri"/>
        <family val="2"/>
      </rPr>
      <t>FUTURE CITIES’ ARCHITECTURE, ARCHITECTURE FOR ACTIVE AND HEALTHY AGEING</t>
    </r>
    <r>
      <rPr>
        <b/>
        <sz val="11"/>
        <color indexed="8"/>
        <rFont val="Calibri"/>
        <family val="2"/>
      </rPr>
      <t xml:space="preserve"> </t>
    </r>
    <r>
      <rPr>
        <sz val="11"/>
        <color indexed="8"/>
        <rFont val="Calibri"/>
        <family val="2"/>
        <charset val="238"/>
      </rPr>
      <t xml:space="preserve">
pp.103-116</t>
    </r>
  </si>
  <si>
    <r>
      <rPr>
        <b/>
        <u/>
        <sz val="11"/>
        <color indexed="8"/>
        <rFont val="Calibri"/>
        <family val="2"/>
      </rPr>
      <t>Mihaela Zamfir (Grigorescu)</t>
    </r>
    <r>
      <rPr>
        <sz val="11"/>
        <color indexed="8"/>
        <rFont val="Calibri"/>
        <family val="2"/>
      </rPr>
      <t>, 
Andreea Georgiana Marin, 
Ileana Ciobanu, Dragoș-Cristian Bogdan, Mihai-Viorel Zamfir</t>
    </r>
  </si>
  <si>
    <r>
      <rPr>
        <b/>
        <sz val="11"/>
        <color indexed="8"/>
        <rFont val="Calibri"/>
        <family val="2"/>
      </rPr>
      <t xml:space="preserve">Conceptul de mediu construit activator pentru persoane vârstnice cu tulburări neurocognitive într-o perspectivă interdisciplinară /
</t>
    </r>
    <r>
      <rPr>
        <b/>
        <i/>
        <sz val="11"/>
        <color indexed="8"/>
        <rFont val="Calibri"/>
        <family val="2"/>
      </rPr>
      <t>The Concept of Dementia Enabling Built Environment from an Interdisciplinary Perspective</t>
    </r>
    <r>
      <rPr>
        <sz val="11"/>
        <color indexed="8"/>
        <rFont val="Calibri"/>
        <family val="2"/>
      </rPr>
      <t xml:space="preserve">
pp.95-122</t>
    </r>
  </si>
  <si>
    <r>
      <rPr>
        <b/>
        <sz val="11"/>
        <color indexed="8"/>
        <rFont val="Calibri"/>
        <family val="2"/>
      </rPr>
      <t xml:space="preserve">Conceptul de mediu construit activator pentru persoane vârstnice cu tulburări neurocognitive într-o perspectivă interdisciplinară /
</t>
    </r>
    <r>
      <rPr>
        <b/>
        <i/>
        <sz val="11"/>
        <color indexed="8"/>
        <rFont val="Calibri"/>
        <family val="2"/>
      </rPr>
      <t>The Concept of Dementia Enabling Built Environment from an Interdisciplinary Perspective</t>
    </r>
    <r>
      <rPr>
        <sz val="11"/>
        <color indexed="8"/>
        <rFont val="Calibri"/>
        <family val="2"/>
        <charset val="238"/>
      </rPr>
      <t xml:space="preserve">
pp.95-122</t>
    </r>
  </si>
  <si>
    <r>
      <rPr>
        <b/>
        <sz val="11"/>
        <color indexed="8"/>
        <rFont val="Calibri"/>
        <family val="2"/>
      </rPr>
      <t xml:space="preserve">ANCORE DE MEMORIE ÎN ARHITECTURA DEMENTIA-FRIENDLY SI LIMITELE VERSTATILITĂȚII SPAȚIALE ÎN CONTEXTUL PANDEMIEI DE COVID-19 / 
</t>
    </r>
    <r>
      <rPr>
        <b/>
        <i/>
        <sz val="11"/>
        <color indexed="8"/>
        <rFont val="Calibri"/>
        <family val="2"/>
      </rPr>
      <t xml:space="preserve">MEMORY ANCHORS IN DEMENTIA-FRIENDLY ARCHITECTURE AND THE LIMITS OF SPATIAL VERSATILITY IN THE CONTEXT OF THE COVID-19 PANDEMIC
</t>
    </r>
    <r>
      <rPr>
        <sz val="11"/>
        <color indexed="8"/>
        <rFont val="Calibri"/>
        <family val="2"/>
      </rPr>
      <t xml:space="preserve">pp.11-30
</t>
    </r>
  </si>
  <si>
    <t>C22</t>
  </si>
</sst>
</file>

<file path=xl/styles.xml><?xml version="1.0" encoding="utf-8"?>
<styleSheet xmlns="http://schemas.openxmlformats.org/spreadsheetml/2006/main">
  <numFmts count="3">
    <numFmt numFmtId="164" formatCode="#,##0.00\ _l_e_i"/>
    <numFmt numFmtId="165" formatCode="0.0"/>
    <numFmt numFmtId="166" formatCode="#,##0.0"/>
  </numFmts>
  <fonts count="54">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u/>
      <sz val="11"/>
      <color indexed="8"/>
      <name val="Calibri"/>
      <family val="2"/>
    </font>
    <font>
      <b/>
      <u/>
      <sz val="12"/>
      <color indexed="8"/>
      <name val="Calibri"/>
      <family val="2"/>
    </font>
    <font>
      <u/>
      <sz val="11"/>
      <color indexed="8"/>
      <name val="Calibri"/>
      <family val="2"/>
    </font>
    <font>
      <i/>
      <sz val="9"/>
      <color theme="1"/>
      <name val="Arial"/>
      <family val="2"/>
    </font>
    <font>
      <sz val="9"/>
      <color theme="1"/>
      <name val="Arial"/>
      <family val="2"/>
    </font>
    <font>
      <sz val="8"/>
      <color rgb="FF000000"/>
      <name val="Verdana"/>
      <family val="2"/>
    </font>
    <font>
      <b/>
      <u/>
      <sz val="11"/>
      <color theme="1"/>
      <name val="Calibri"/>
      <family val="2"/>
      <scheme val="minor"/>
    </font>
    <font>
      <sz val="11"/>
      <color rgb="FF000000"/>
      <name val="Calibri"/>
      <family val="2"/>
      <scheme val="minor"/>
    </font>
    <font>
      <b/>
      <u/>
      <sz val="11"/>
      <color rgb="FF000000"/>
      <name val="Calibri"/>
      <family val="2"/>
      <scheme val="minor"/>
    </font>
    <font>
      <sz val="11"/>
      <color indexed="8"/>
      <name val="Calibri"/>
      <family val="2"/>
      <scheme val="minor"/>
    </font>
    <font>
      <b/>
      <u/>
      <sz val="11"/>
      <color indexed="8"/>
      <name val="Calibri"/>
      <family val="2"/>
      <scheme val="minor"/>
    </font>
    <font>
      <b/>
      <sz val="9"/>
      <color theme="1"/>
      <name val="Arial"/>
      <family val="2"/>
    </font>
    <font>
      <sz val="12"/>
      <color rgb="FFFF0000"/>
      <name val="Calibri"/>
      <family val="2"/>
    </font>
    <font>
      <i/>
      <sz val="11"/>
      <color indexed="8"/>
      <name val="Calibri"/>
      <family val="2"/>
    </font>
    <font>
      <b/>
      <i/>
      <sz val="11"/>
      <color indexed="8"/>
      <name val="Calibri"/>
      <family val="2"/>
    </font>
    <font>
      <b/>
      <i/>
      <sz val="12"/>
      <color indexed="8"/>
      <name val="Calibri"/>
      <family val="2"/>
    </font>
    <font>
      <b/>
      <sz val="11"/>
      <color rgb="FF000000"/>
      <name val="Calibri"/>
      <family val="2"/>
      <scheme val="minor"/>
    </font>
    <font>
      <b/>
      <i/>
      <sz val="11"/>
      <color theme="1"/>
      <name val="Calibri"/>
      <family val="2"/>
      <scheme val="minor"/>
    </font>
    <font>
      <b/>
      <i/>
      <sz val="9"/>
      <color theme="1"/>
      <name val="Arial"/>
      <family val="2"/>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s>
  <borders count="5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605">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3" fillId="0" borderId="9" xfId="0" applyFont="1" applyBorder="1" applyAlignment="1">
      <alignment horizontal="center" vertical="center" wrapText="1"/>
    </xf>
    <xf numFmtId="2" fontId="6" fillId="0" borderId="33"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4"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5"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6"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3" xfId="0" applyFont="1" applyFill="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Border="1" applyAlignment="1">
      <alignment horizontal="left"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3"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3"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23" xfId="0" applyNumberFormat="1" applyFont="1" applyBorder="1" applyAlignment="1" applyProtection="1">
      <alignment horizontal="center" vertical="center" wrapText="1"/>
      <protection hidden="1"/>
    </xf>
    <xf numFmtId="2" fontId="3" fillId="0" borderId="33"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3" xfId="0" applyFont="1" applyBorder="1"/>
    <xf numFmtId="2" fontId="3" fillId="0" borderId="27" xfId="0" applyNumberFormat="1" applyFont="1" applyBorder="1" applyAlignment="1">
      <alignment horizontal="center" vertical="center" wrapText="1"/>
    </xf>
    <xf numFmtId="2" fontId="11" fillId="0" borderId="37"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33" xfId="0" applyNumberFormat="1" applyFont="1" applyBorder="1" applyAlignment="1">
      <alignment horizontal="center" vertical="center"/>
    </xf>
    <xf numFmtId="2" fontId="8" fillId="0" borderId="23" xfId="0" applyNumberFormat="1" applyFont="1" applyBorder="1" applyAlignment="1">
      <alignment horizontal="center" vertical="center" wrapText="1"/>
    </xf>
    <xf numFmtId="2" fontId="3" fillId="0" borderId="33"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7"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3"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Fill="1" applyBorder="1" applyAlignment="1">
      <alignment horizontal="center" vertical="center" wrapText="1"/>
    </xf>
    <xf numFmtId="0" fontId="3" fillId="0" borderId="33" xfId="0" applyFont="1" applyFill="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3" xfId="0" applyNumberFormat="1" applyFont="1" applyBorder="1" applyAlignment="1">
      <alignment horizontal="center" vertical="center" wrapText="1"/>
    </xf>
    <xf numFmtId="0" fontId="20" fillId="0" borderId="38" xfId="0" applyFont="1" applyBorder="1"/>
    <xf numFmtId="0" fontId="0" fillId="0" borderId="38" xfId="0" applyFont="1" applyBorder="1"/>
    <xf numFmtId="0" fontId="3" fillId="0" borderId="38" xfId="0" applyFont="1" applyBorder="1"/>
    <xf numFmtId="0" fontId="0" fillId="0" borderId="38" xfId="0" applyFont="1" applyFill="1" applyBorder="1" applyAlignment="1">
      <alignment horizontal="center" vertical="center" wrapText="1"/>
    </xf>
    <xf numFmtId="0" fontId="0" fillId="0" borderId="38" xfId="0" applyBorder="1"/>
    <xf numFmtId="0" fontId="11" fillId="0" borderId="38" xfId="0" applyFont="1" applyFill="1" applyBorder="1" applyAlignment="1">
      <alignment horizontal="center" vertical="center"/>
    </xf>
    <xf numFmtId="0" fontId="14" fillId="0" borderId="38" xfId="0" applyFont="1" applyBorder="1" applyAlignment="1">
      <alignment horizontal="center" vertical="center"/>
    </xf>
    <xf numFmtId="0" fontId="4" fillId="0" borderId="38" xfId="0" applyNumberFormat="1" applyFont="1" applyFill="1" applyBorder="1" applyAlignment="1" applyProtection="1">
      <alignment horizontal="center" vertical="center" wrapText="1"/>
      <protection locked="0"/>
    </xf>
    <xf numFmtId="2" fontId="3" fillId="0" borderId="38"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3" fillId="0" borderId="41"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36" fillId="0" borderId="2" xfId="0" applyFont="1" applyBorder="1" applyAlignment="1">
      <alignment horizontal="center" vertical="center" wrapText="1"/>
    </xf>
    <xf numFmtId="16" fontId="3" fillId="0" borderId="2" xfId="0" applyNumberFormat="1" applyFont="1" applyBorder="1" applyAlignment="1">
      <alignment horizontal="center" wrapText="1"/>
    </xf>
    <xf numFmtId="16" fontId="3" fillId="0" borderId="2" xfId="0" applyNumberFormat="1" applyFont="1" applyBorder="1" applyAlignment="1">
      <alignment horizontal="center" vertical="center" wrapText="1"/>
    </xf>
    <xf numFmtId="0" fontId="0" fillId="2" borderId="0" xfId="0" applyFill="1" applyBorder="1" applyAlignment="1">
      <alignment horizontal="center"/>
    </xf>
    <xf numFmtId="0" fontId="3" fillId="0" borderId="18" xfId="0" applyFont="1" applyBorder="1" applyAlignment="1">
      <alignment horizontal="center" wrapText="1"/>
    </xf>
    <xf numFmtId="49" fontId="35" fillId="0" borderId="4" xfId="0" applyNumberFormat="1" applyFont="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3" fillId="0" borderId="31" xfId="0" applyFont="1" applyBorder="1" applyAlignment="1">
      <alignment horizontal="center" vertical="center" wrapText="1"/>
    </xf>
    <xf numFmtId="0" fontId="3" fillId="0" borderId="32" xfId="0" applyFont="1" applyFill="1" applyBorder="1" applyAlignment="1">
      <alignment horizontal="center" vertical="center" wrapText="1"/>
    </xf>
    <xf numFmtId="0" fontId="37" fillId="0" borderId="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0" xfId="0" applyFont="1" applyBorder="1"/>
    <xf numFmtId="0" fontId="6" fillId="0" borderId="44" xfId="0" applyFont="1" applyBorder="1"/>
    <xf numFmtId="165" fontId="17" fillId="0" borderId="45" xfId="0" applyNumberFormat="1" applyFont="1" applyBorder="1" applyAlignment="1">
      <alignment horizontal="center"/>
    </xf>
    <xf numFmtId="0" fontId="20" fillId="0" borderId="2" xfId="0" applyFont="1" applyBorder="1" applyAlignment="1">
      <alignment horizontal="center"/>
    </xf>
    <xf numFmtId="0" fontId="1" fillId="0" borderId="2" xfId="0" applyFont="1" applyBorder="1" applyAlignment="1">
      <alignment wrapText="1"/>
    </xf>
    <xf numFmtId="0" fontId="1" fillId="0" borderId="2" xfId="0" applyFont="1" applyBorder="1" applyAlignment="1">
      <alignment horizontal="center"/>
    </xf>
    <xf numFmtId="0" fontId="0" fillId="0" borderId="23" xfId="0" applyFont="1" applyBorder="1" applyAlignment="1">
      <alignment horizontal="center"/>
    </xf>
    <xf numFmtId="165" fontId="6" fillId="0" borderId="45" xfId="0" applyNumberFormat="1" applyFont="1" applyBorder="1" applyAlignment="1">
      <alignment horizontal="center"/>
    </xf>
    <xf numFmtId="0" fontId="39" fillId="0" borderId="2" xfId="0" applyFont="1" applyBorder="1" applyAlignment="1">
      <alignment horizontal="justify"/>
    </xf>
    <xf numFmtId="0" fontId="3" fillId="0" borderId="2" xfId="0" applyFont="1" applyFill="1" applyBorder="1" applyAlignment="1">
      <alignment horizontal="center" vertical="center" wrapText="1"/>
    </xf>
    <xf numFmtId="16" fontId="3" fillId="0" borderId="2" xfId="0" applyNumberFormat="1" applyFont="1" applyFill="1" applyBorder="1" applyAlignment="1">
      <alignment horizontal="center" vertical="center" wrapText="1"/>
    </xf>
    <xf numFmtId="0" fontId="3" fillId="0" borderId="0" xfId="0" applyFont="1" applyBorder="1" applyAlignment="1">
      <alignment horizontal="center" vertical="center"/>
    </xf>
    <xf numFmtId="0" fontId="3" fillId="0" borderId="0" xfId="0" applyFont="1" applyFill="1" applyBorder="1" applyAlignment="1">
      <alignment horizontal="center" vertical="center" wrapText="1"/>
    </xf>
    <xf numFmtId="0" fontId="0" fillId="9" borderId="0" xfId="0" applyFill="1"/>
    <xf numFmtId="0" fontId="16" fillId="9" borderId="2" xfId="1" applyFont="1" applyFill="1" applyBorder="1" applyAlignment="1" applyProtection="1">
      <alignment horizontal="center" vertical="center" wrapText="1"/>
    </xf>
    <xf numFmtId="2" fontId="3" fillId="9" borderId="23" xfId="0" applyNumberFormat="1" applyFont="1" applyFill="1" applyBorder="1" applyAlignment="1" applyProtection="1">
      <alignment horizontal="center" vertical="center" wrapText="1"/>
      <protection hidden="1"/>
    </xf>
    <xf numFmtId="0" fontId="3" fillId="9" borderId="2" xfId="0" applyFont="1" applyFill="1" applyBorder="1" applyAlignment="1">
      <alignment horizontal="center" vertical="center" wrapText="1"/>
    </xf>
    <xf numFmtId="0" fontId="14" fillId="9" borderId="2" xfId="0" applyFont="1" applyFill="1" applyBorder="1" applyAlignment="1">
      <alignment horizontal="center" vertical="center" wrapText="1"/>
    </xf>
    <xf numFmtId="1" fontId="14" fillId="9" borderId="2" xfId="0" applyNumberFormat="1" applyFont="1" applyFill="1" applyBorder="1" applyAlignment="1" applyProtection="1">
      <alignment horizontal="center" vertical="center" wrapText="1"/>
      <protection locked="0"/>
    </xf>
    <xf numFmtId="2" fontId="8" fillId="9" borderId="27" xfId="0" applyNumberFormat="1" applyFont="1" applyFill="1" applyBorder="1" applyAlignment="1" applyProtection="1">
      <alignment horizontal="center" vertical="center" wrapText="1"/>
      <protection hidden="1"/>
    </xf>
    <xf numFmtId="0" fontId="0" fillId="9" borderId="4" xfId="0" applyFill="1" applyBorder="1" applyAlignment="1">
      <alignment horizontal="center"/>
    </xf>
    <xf numFmtId="0" fontId="14" fillId="9" borderId="2" xfId="0" applyFont="1" applyFill="1" applyBorder="1" applyAlignment="1" applyProtection="1">
      <alignment horizontal="center" vertical="center" wrapText="1"/>
      <protection locked="0"/>
    </xf>
    <xf numFmtId="0" fontId="11" fillId="9" borderId="8" xfId="0" applyFont="1" applyFill="1" applyBorder="1" applyAlignment="1">
      <alignment horizontal="center" vertical="center"/>
    </xf>
    <xf numFmtId="0" fontId="36" fillId="9" borderId="2" xfId="0" applyFont="1" applyFill="1" applyBorder="1" applyAlignment="1">
      <alignment horizontal="center" vertical="center" wrapText="1"/>
    </xf>
    <xf numFmtId="0" fontId="11" fillId="9" borderId="2" xfId="0" applyFont="1" applyFill="1" applyBorder="1" applyAlignment="1">
      <alignment horizontal="center" vertical="center" wrapText="1"/>
    </xf>
    <xf numFmtId="0" fontId="11" fillId="9" borderId="2" xfId="0" quotePrefix="1" applyFont="1" applyFill="1" applyBorder="1" applyAlignment="1">
      <alignment horizontal="center" vertical="center" wrapText="1"/>
    </xf>
    <xf numFmtId="2" fontId="11" fillId="9" borderId="23" xfId="0" applyNumberFormat="1" applyFont="1" applyFill="1" applyBorder="1" applyAlignment="1">
      <alignment horizontal="center" vertical="center" wrapText="1"/>
    </xf>
    <xf numFmtId="0" fontId="11" fillId="9" borderId="0" xfId="0" applyFont="1" applyFill="1" applyBorder="1" applyAlignment="1">
      <alignment horizontal="center" vertical="center" wrapText="1"/>
    </xf>
    <xf numFmtId="0" fontId="10" fillId="9" borderId="0" xfId="0" applyFont="1" applyFill="1" applyAlignment="1" applyProtection="1">
      <alignment horizontal="center" vertical="center"/>
      <protection hidden="1"/>
    </xf>
    <xf numFmtId="0" fontId="6" fillId="9" borderId="0" xfId="0" applyFont="1" applyFill="1" applyAlignment="1">
      <alignment horizontal="center" vertical="center" wrapText="1"/>
    </xf>
    <xf numFmtId="0" fontId="3" fillId="9" borderId="31" xfId="0" applyFont="1" applyFill="1" applyBorder="1" applyAlignment="1" applyProtection="1">
      <alignment horizontal="center" vertical="center" wrapText="1"/>
      <protection hidden="1"/>
    </xf>
    <xf numFmtId="16" fontId="3" fillId="9" borderId="2" xfId="0" applyNumberFormat="1" applyFont="1" applyFill="1" applyBorder="1" applyAlignment="1">
      <alignment horizontal="center" wrapText="1"/>
    </xf>
    <xf numFmtId="0" fontId="3" fillId="9" borderId="18" xfId="0" applyFont="1" applyFill="1" applyBorder="1" applyAlignment="1" applyProtection="1">
      <alignment horizontal="center" vertical="center" wrapText="1"/>
      <protection hidden="1"/>
    </xf>
    <xf numFmtId="0" fontId="3" fillId="9" borderId="2" xfId="0" applyFont="1" applyFill="1" applyBorder="1" applyAlignment="1" applyProtection="1">
      <alignment horizontal="center" vertical="center" wrapText="1"/>
      <protection hidden="1"/>
    </xf>
    <xf numFmtId="0" fontId="11" fillId="9" borderId="0" xfId="0" applyFont="1" applyFill="1" applyAlignment="1">
      <alignment horizontal="center" vertical="center" wrapText="1"/>
    </xf>
    <xf numFmtId="16" fontId="3" fillId="9" borderId="2" xfId="0" applyNumberFormat="1" applyFont="1" applyFill="1" applyBorder="1" applyAlignment="1">
      <alignment horizontal="center" vertical="center" wrapText="1"/>
    </xf>
    <xf numFmtId="0" fontId="0" fillId="9" borderId="0" xfId="0" applyFill="1" applyBorder="1" applyAlignment="1">
      <alignment horizontal="center"/>
    </xf>
    <xf numFmtId="0" fontId="22" fillId="9" borderId="0" xfId="0" applyFont="1" applyFill="1"/>
    <xf numFmtId="0" fontId="39" fillId="9" borderId="2" xfId="0" applyFont="1" applyFill="1" applyBorder="1" applyAlignment="1">
      <alignment horizontal="justify"/>
    </xf>
    <xf numFmtId="0" fontId="14" fillId="9" borderId="0" xfId="0" applyFont="1" applyFill="1" applyAlignment="1" applyProtection="1">
      <alignment vertical="center"/>
      <protection hidden="1"/>
    </xf>
    <xf numFmtId="0" fontId="20" fillId="9" borderId="0" xfId="0" applyFont="1" applyFill="1"/>
    <xf numFmtId="0" fontId="10" fillId="9" borderId="0" xfId="0" applyFont="1" applyFill="1" applyAlignment="1">
      <alignment horizontal="center" vertical="center" wrapText="1"/>
    </xf>
    <xf numFmtId="0" fontId="3" fillId="9" borderId="18" xfId="0" applyFont="1" applyFill="1" applyBorder="1" applyAlignment="1">
      <alignment horizontal="center" vertical="center" wrapText="1"/>
    </xf>
    <xf numFmtId="0" fontId="8" fillId="9" borderId="2" xfId="0" applyFont="1" applyFill="1" applyBorder="1" applyAlignment="1">
      <alignment horizontal="center" vertical="center" wrapText="1"/>
    </xf>
    <xf numFmtId="0" fontId="8" fillId="9" borderId="6" xfId="0" applyFont="1" applyFill="1" applyBorder="1" applyAlignment="1">
      <alignment horizontal="left" vertical="center" wrapText="1"/>
    </xf>
    <xf numFmtId="0" fontId="0" fillId="9" borderId="0" xfId="0" applyFont="1" applyFill="1"/>
    <xf numFmtId="0" fontId="14" fillId="0" borderId="0" xfId="0" applyNumberFormat="1" applyFont="1" applyFill="1" applyBorder="1" applyAlignment="1" applyProtection="1">
      <alignment horizontal="center" vertical="center" wrapText="1"/>
      <protection locked="0"/>
    </xf>
    <xf numFmtId="0" fontId="17" fillId="0" borderId="44" xfId="0" applyFont="1" applyBorder="1"/>
    <xf numFmtId="0" fontId="39" fillId="9" borderId="2" xfId="0" applyFont="1" applyFill="1" applyBorder="1"/>
    <xf numFmtId="0" fontId="47" fillId="5" borderId="2" xfId="0" applyFont="1" applyFill="1" applyBorder="1" applyAlignment="1" applyProtection="1">
      <alignment horizontal="left" vertical="center"/>
      <protection locked="0"/>
    </xf>
    <xf numFmtId="0" fontId="6" fillId="9" borderId="44" xfId="0" applyFont="1" applyFill="1" applyBorder="1"/>
    <xf numFmtId="165" fontId="6" fillId="0" borderId="45" xfId="0" applyNumberFormat="1" applyFont="1" applyBorder="1" applyAlignment="1">
      <alignment horizontal="center" vertical="center" wrapText="1"/>
    </xf>
    <xf numFmtId="0" fontId="40" fillId="9" borderId="2" xfId="0" applyFont="1" applyFill="1" applyBorder="1" applyAlignment="1">
      <alignment wrapText="1"/>
    </xf>
    <xf numFmtId="16" fontId="3" fillId="0" borderId="18" xfId="0" applyNumberFormat="1" applyFont="1" applyBorder="1" applyAlignment="1">
      <alignment horizontal="center" wrapText="1"/>
    </xf>
    <xf numFmtId="0" fontId="3" fillId="9" borderId="31" xfId="0" applyFont="1" applyFill="1" applyBorder="1" applyAlignment="1">
      <alignment horizontal="center" vertical="center"/>
    </xf>
    <xf numFmtId="0" fontId="3" fillId="0" borderId="31" xfId="0" applyFont="1" applyBorder="1" applyAlignment="1">
      <alignment horizontal="center" vertical="center"/>
    </xf>
    <xf numFmtId="0" fontId="0" fillId="0" borderId="0" xfId="0" applyFont="1" applyFill="1" applyBorder="1" applyAlignment="1">
      <alignment horizontal="center" vertical="center" wrapText="1"/>
    </xf>
    <xf numFmtId="0" fontId="3" fillId="0" borderId="18" xfId="0" applyFont="1" applyBorder="1" applyAlignment="1">
      <alignment horizontal="center" vertical="center"/>
    </xf>
    <xf numFmtId="0" fontId="3" fillId="0" borderId="2" xfId="0" applyFont="1" applyFill="1" applyBorder="1" applyAlignment="1">
      <alignment horizontal="center" vertical="top" wrapText="1"/>
    </xf>
    <xf numFmtId="0" fontId="3" fillId="0" borderId="2" xfId="0" applyFont="1" applyBorder="1" applyAlignment="1">
      <alignment vertical="top" wrapText="1"/>
    </xf>
    <xf numFmtId="2" fontId="3" fillId="0" borderId="23" xfId="0" applyNumberFormat="1" applyFont="1" applyBorder="1" applyAlignment="1">
      <alignment horizontal="center" vertical="top" wrapText="1"/>
    </xf>
    <xf numFmtId="0" fontId="14" fillId="0" borderId="23" xfId="0" applyFont="1" applyBorder="1" applyAlignment="1">
      <alignment horizontal="center" vertical="center" wrapText="1"/>
    </xf>
    <xf numFmtId="0" fontId="14" fillId="0" borderId="34" xfId="0" applyFont="1" applyBorder="1" applyAlignment="1">
      <alignment horizontal="left" vertical="center" wrapText="1"/>
    </xf>
    <xf numFmtId="0" fontId="14" fillId="0" borderId="48"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2" xfId="0" applyFont="1" applyBorder="1" applyAlignment="1">
      <alignment horizontal="center" wrapText="1"/>
    </xf>
    <xf numFmtId="0" fontId="1" fillId="0" borderId="2" xfId="0" applyFont="1" applyBorder="1" applyAlignment="1">
      <alignment horizont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0" xfId="0" applyFont="1" applyBorder="1"/>
    <xf numFmtId="1" fontId="14" fillId="9" borderId="2" xfId="0" applyNumberFormat="1" applyFont="1" applyFill="1" applyBorder="1" applyAlignment="1">
      <alignment horizontal="center" vertical="center" wrapText="1"/>
    </xf>
    <xf numFmtId="0" fontId="14" fillId="0" borderId="2" xfId="0" applyNumberFormat="1" applyFont="1" applyBorder="1" applyAlignment="1">
      <alignment horizontal="center" vertical="center" wrapText="1"/>
    </xf>
    <xf numFmtId="0" fontId="14" fillId="9" borderId="18" xfId="0" applyFont="1" applyFill="1" applyBorder="1" applyAlignment="1">
      <alignment horizontal="center" vertical="center" wrapText="1"/>
    </xf>
    <xf numFmtId="2" fontId="8" fillId="9" borderId="23" xfId="0" applyNumberFormat="1" applyFont="1" applyFill="1" applyBorder="1" applyAlignment="1" applyProtection="1">
      <alignment horizontal="center" vertical="center" wrapText="1"/>
      <protection hidden="1"/>
    </xf>
    <xf numFmtId="0" fontId="35" fillId="0" borderId="29" xfId="0" applyFont="1" applyBorder="1" applyAlignment="1">
      <alignment horizontal="center" vertical="center" wrapText="1"/>
    </xf>
    <xf numFmtId="0" fontId="35" fillId="0" borderId="34" xfId="0" applyFont="1" applyBorder="1" applyAlignment="1">
      <alignment horizontal="center" vertical="center" wrapText="1"/>
    </xf>
    <xf numFmtId="0" fontId="3" fillId="9" borderId="34" xfId="0" applyFont="1" applyFill="1" applyBorder="1" applyAlignment="1">
      <alignment horizontal="center" vertical="center" wrapText="1"/>
    </xf>
    <xf numFmtId="0" fontId="35" fillId="0" borderId="34" xfId="0" applyFont="1" applyBorder="1" applyAlignment="1" applyProtection="1">
      <alignment horizontal="center" vertical="center" wrapText="1"/>
      <protection locked="0"/>
    </xf>
    <xf numFmtId="49" fontId="3" fillId="0" borderId="34" xfId="0" applyNumberFormat="1" applyFont="1" applyBorder="1" applyAlignment="1" applyProtection="1">
      <alignment horizontal="center" vertical="center" wrapText="1"/>
      <protection locked="0"/>
    </xf>
    <xf numFmtId="0" fontId="35" fillId="9" borderId="34" xfId="0" applyFont="1" applyFill="1" applyBorder="1" applyAlignment="1" applyProtection="1">
      <alignment horizontal="center" vertical="center" wrapText="1"/>
      <protection locked="0"/>
    </xf>
    <xf numFmtId="49" fontId="35" fillId="0" borderId="34" xfId="0" applyNumberFormat="1" applyFont="1" applyBorder="1" applyAlignment="1">
      <alignment horizontal="center" vertical="center" wrapText="1"/>
    </xf>
    <xf numFmtId="49" fontId="35" fillId="9" borderId="34" xfId="0" applyNumberFormat="1" applyFont="1" applyFill="1" applyBorder="1" applyAlignment="1">
      <alignment horizontal="center" vertical="center" wrapText="1"/>
    </xf>
    <xf numFmtId="49" fontId="35" fillId="0" borderId="47" xfId="0" applyNumberFormat="1" applyFont="1" applyBorder="1" applyAlignment="1">
      <alignment horizontal="center" vertical="center" wrapText="1"/>
    </xf>
    <xf numFmtId="0" fontId="14" fillId="0" borderId="50" xfId="0" applyFont="1" applyBorder="1" applyAlignment="1">
      <alignment horizontal="center" vertical="center" wrapText="1"/>
    </xf>
    <xf numFmtId="0" fontId="14" fillId="9" borderId="50" xfId="0" applyFont="1" applyFill="1" applyBorder="1" applyAlignment="1">
      <alignment horizontal="center" vertical="center" wrapText="1"/>
    </xf>
    <xf numFmtId="0" fontId="14" fillId="0" borderId="50" xfId="0" applyNumberFormat="1" applyFont="1" applyBorder="1" applyAlignment="1">
      <alignment horizontal="center" vertical="center" wrapText="1"/>
    </xf>
    <xf numFmtId="0" fontId="14" fillId="0" borderId="50" xfId="0" applyNumberFormat="1" applyFont="1" applyBorder="1" applyAlignment="1" applyProtection="1">
      <alignment horizontal="center" vertical="center" wrapText="1"/>
      <protection locked="0"/>
    </xf>
    <xf numFmtId="49" fontId="14" fillId="0" borderId="50" xfId="0" applyNumberFormat="1" applyFont="1" applyBorder="1" applyAlignment="1" applyProtection="1">
      <alignment horizontal="center" vertical="center" wrapText="1"/>
      <protection locked="0"/>
    </xf>
    <xf numFmtId="49" fontId="14" fillId="9" borderId="50" xfId="0" applyNumberFormat="1" applyFont="1" applyFill="1" applyBorder="1" applyAlignment="1" applyProtection="1">
      <alignment horizontal="center" vertical="center" wrapText="1"/>
      <protection locked="0"/>
    </xf>
    <xf numFmtId="49" fontId="14" fillId="0" borderId="51" xfId="0" applyNumberFormat="1" applyFont="1" applyBorder="1" applyAlignment="1" applyProtection="1">
      <alignment horizontal="center" vertical="center" wrapText="1"/>
      <protection locked="0"/>
    </xf>
    <xf numFmtId="2" fontId="3" fillId="9" borderId="23" xfId="0" applyNumberFormat="1" applyFont="1" applyFill="1" applyBorder="1" applyAlignment="1" applyProtection="1">
      <alignment horizontal="center" vertical="center"/>
      <protection hidden="1"/>
    </xf>
    <xf numFmtId="1" fontId="14" fillId="0" borderId="4" xfId="0" applyNumberFormat="1" applyFont="1" applyBorder="1" applyAlignment="1">
      <alignment horizontal="center" vertical="center" wrapText="1"/>
    </xf>
    <xf numFmtId="0" fontId="3" fillId="0" borderId="35" xfId="0" applyFont="1" applyBorder="1" applyAlignment="1">
      <alignment horizontal="center" vertical="center" wrapText="1"/>
    </xf>
    <xf numFmtId="49" fontId="35" fillId="0" borderId="34" xfId="0" applyNumberFormat="1" applyFont="1" applyBorder="1" applyAlignment="1" applyProtection="1">
      <alignment horizontal="center" vertical="center" wrapText="1"/>
      <protection locked="0"/>
    </xf>
    <xf numFmtId="49" fontId="35" fillId="9" borderId="34" xfId="0" applyNumberFormat="1" applyFont="1" applyFill="1" applyBorder="1" applyAlignment="1" applyProtection="1">
      <alignment horizontal="center" vertical="center" wrapText="1"/>
      <protection locked="0"/>
    </xf>
    <xf numFmtId="0" fontId="14" fillId="0" borderId="34" xfId="0" applyFont="1" applyBorder="1" applyAlignment="1" applyProtection="1">
      <alignment horizontal="center" vertical="center" wrapText="1"/>
      <protection locked="0"/>
    </xf>
    <xf numFmtId="0" fontId="3" fillId="0" borderId="34" xfId="0" applyFont="1" applyBorder="1" applyAlignment="1" applyProtection="1">
      <alignment horizontal="center" vertical="center" wrapText="1"/>
      <protection locked="0"/>
    </xf>
    <xf numFmtId="49" fontId="14" fillId="0" borderId="34" xfId="0" applyNumberFormat="1" applyFont="1" applyBorder="1" applyAlignment="1" applyProtection="1">
      <alignment horizontal="center" vertical="center" wrapText="1"/>
      <protection locked="0"/>
    </xf>
    <xf numFmtId="0" fontId="3" fillId="0" borderId="47" xfId="0" applyFont="1" applyBorder="1" applyAlignment="1" applyProtection="1">
      <alignment horizontal="center" vertical="center" wrapText="1"/>
      <protection locked="0"/>
    </xf>
    <xf numFmtId="0" fontId="14" fillId="0" borderId="46" xfId="0" applyFont="1" applyBorder="1" applyAlignment="1">
      <alignment horizontal="center" vertical="center" wrapText="1"/>
    </xf>
    <xf numFmtId="0" fontId="14" fillId="0" borderId="52" xfId="0" applyNumberFormat="1" applyFont="1" applyBorder="1" applyAlignment="1" applyProtection="1">
      <alignment horizontal="center" vertical="center" wrapText="1"/>
      <protection locked="0"/>
    </xf>
    <xf numFmtId="0" fontId="14" fillId="9" borderId="50" xfId="0" applyNumberFormat="1" applyFont="1" applyFill="1" applyBorder="1" applyAlignment="1" applyProtection="1">
      <alignment horizontal="center" vertical="center" wrapText="1"/>
      <protection locked="0"/>
    </xf>
    <xf numFmtId="0" fontId="14" fillId="0" borderId="51" xfId="0" applyNumberFormat="1" applyFont="1" applyBorder="1" applyAlignment="1" applyProtection="1">
      <alignment horizontal="center" vertical="center" wrapText="1"/>
      <protection locked="0"/>
    </xf>
    <xf numFmtId="2" fontId="3" fillId="9" borderId="23" xfId="0" applyNumberFormat="1" applyFont="1" applyFill="1" applyBorder="1" applyAlignment="1">
      <alignment horizontal="center"/>
    </xf>
    <xf numFmtId="2" fontId="3" fillId="0" borderId="23" xfId="0" applyNumberFormat="1" applyFont="1" applyFill="1" applyBorder="1" applyAlignment="1">
      <alignment horizontal="center" vertical="center" wrapText="1"/>
    </xf>
    <xf numFmtId="2" fontId="3" fillId="9" borderId="23"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2" fontId="3" fillId="9" borderId="37" xfId="0" applyNumberFormat="1" applyFont="1" applyFill="1" applyBorder="1" applyAlignment="1">
      <alignment horizontal="center"/>
    </xf>
    <xf numFmtId="0" fontId="3" fillId="0" borderId="36" xfId="0" applyFont="1" applyBorder="1" applyAlignment="1">
      <alignment horizontal="center" vertical="center" wrapText="1"/>
    </xf>
    <xf numFmtId="0" fontId="44" fillId="9" borderId="34" xfId="0" applyFont="1" applyFill="1" applyBorder="1" applyAlignment="1">
      <alignment horizontal="center" vertical="center" wrapText="1"/>
    </xf>
    <xf numFmtId="0" fontId="0" fillId="9" borderId="34" xfId="0" applyFont="1" applyFill="1" applyBorder="1" applyAlignment="1">
      <alignment horizontal="center" wrapText="1"/>
    </xf>
    <xf numFmtId="0" fontId="44" fillId="0" borderId="34" xfId="0" applyFont="1" applyBorder="1" applyAlignment="1">
      <alignment horizontal="center" vertical="center" wrapText="1"/>
    </xf>
    <xf numFmtId="0" fontId="0" fillId="0" borderId="34" xfId="0" applyFont="1" applyBorder="1" applyAlignment="1">
      <alignment horizontal="center" wrapText="1"/>
    </xf>
    <xf numFmtId="0" fontId="42" fillId="0" borderId="34" xfId="0" applyFont="1" applyBorder="1" applyAlignment="1">
      <alignment horizontal="center" wrapText="1"/>
    </xf>
    <xf numFmtId="0" fontId="45" fillId="0" borderId="34" xfId="0" applyFont="1" applyBorder="1" applyAlignment="1">
      <alignment horizontal="center" vertical="center" wrapText="1"/>
    </xf>
    <xf numFmtId="0" fontId="3" fillId="0" borderId="34" xfId="0" applyFont="1" applyFill="1" applyBorder="1" applyAlignment="1">
      <alignment horizontal="center" vertical="center" wrapText="1"/>
    </xf>
    <xf numFmtId="0" fontId="3" fillId="0" borderId="47" xfId="0" applyFont="1" applyBorder="1" applyAlignment="1">
      <alignment horizontal="center" vertical="center" wrapText="1"/>
    </xf>
    <xf numFmtId="0" fontId="14" fillId="0" borderId="52" xfId="0" applyFont="1" applyBorder="1" applyAlignment="1">
      <alignment horizontal="center" vertical="center" wrapText="1"/>
    </xf>
    <xf numFmtId="0" fontId="3" fillId="0" borderId="50" xfId="0" applyFont="1" applyBorder="1" applyAlignment="1">
      <alignment horizontal="center" vertical="center"/>
    </xf>
    <xf numFmtId="0" fontId="3" fillId="0" borderId="50" xfId="0" applyFont="1" applyFill="1" applyBorder="1" applyAlignment="1">
      <alignment horizontal="center" vertical="center"/>
    </xf>
    <xf numFmtId="0" fontId="3" fillId="9" borderId="50" xfId="0" applyFont="1" applyFill="1" applyBorder="1" applyAlignment="1">
      <alignment horizontal="center" vertical="center"/>
    </xf>
    <xf numFmtId="0" fontId="3" fillId="0" borderId="51" xfId="0" applyFont="1" applyBorder="1" applyAlignment="1">
      <alignment horizontal="center" vertical="center"/>
    </xf>
    <xf numFmtId="166" fontId="17" fillId="0" borderId="45" xfId="0" applyNumberFormat="1" applyFont="1" applyBorder="1" applyAlignment="1">
      <alignment horizontal="center"/>
    </xf>
    <xf numFmtId="15" fontId="14" fillId="0" borderId="2" xfId="0" applyNumberFormat="1" applyFont="1" applyBorder="1" applyAlignment="1">
      <alignment horizontal="center" vertical="center" wrapText="1"/>
    </xf>
    <xf numFmtId="0" fontId="14" fillId="0" borderId="37" xfId="0" applyFont="1" applyBorder="1" applyAlignment="1">
      <alignment horizontal="center" vertical="center" wrapText="1"/>
    </xf>
    <xf numFmtId="0" fontId="14" fillId="0" borderId="35" xfId="0" applyFont="1" applyBorder="1" applyAlignment="1">
      <alignment horizontal="left" vertical="center" wrapText="1"/>
    </xf>
    <xf numFmtId="0" fontId="46" fillId="0" borderId="34" xfId="0" applyFont="1" applyBorder="1" applyAlignment="1">
      <alignment wrapText="1"/>
    </xf>
    <xf numFmtId="0" fontId="14" fillId="0" borderId="47" xfId="0" applyFont="1" applyBorder="1" applyAlignment="1">
      <alignment horizontal="left" vertical="center" wrapText="1"/>
    </xf>
    <xf numFmtId="0" fontId="14" fillId="0" borderId="51" xfId="0" applyFont="1" applyBorder="1" applyAlignment="1">
      <alignment horizontal="center" vertical="center" wrapText="1"/>
    </xf>
    <xf numFmtId="0" fontId="11" fillId="0" borderId="53" xfId="0" applyFont="1" applyBorder="1" applyAlignment="1" applyProtection="1">
      <alignment horizontal="center" vertical="center" wrapText="1"/>
      <protection hidden="1"/>
    </xf>
    <xf numFmtId="0" fontId="11" fillId="0" borderId="41" xfId="0" applyFont="1" applyBorder="1" applyAlignment="1" applyProtection="1">
      <alignment horizontal="center" vertical="center"/>
      <protection hidden="1"/>
    </xf>
    <xf numFmtId="0" fontId="11" fillId="0" borderId="41" xfId="0" applyFont="1" applyBorder="1" applyAlignment="1" applyProtection="1">
      <alignment horizontal="center" vertical="center" wrapText="1"/>
      <protection hidden="1"/>
    </xf>
    <xf numFmtId="0" fontId="3" fillId="0" borderId="54" xfId="0" applyFont="1" applyFill="1" applyBorder="1" applyAlignment="1">
      <alignment horizontal="center" vertical="center" wrapText="1"/>
    </xf>
    <xf numFmtId="0" fontId="3" fillId="0" borderId="4" xfId="0" applyNumberFormat="1" applyFont="1" applyBorder="1" applyAlignment="1">
      <alignment horizontal="center" vertical="center" wrapText="1"/>
    </xf>
    <xf numFmtId="0" fontId="6" fillId="9" borderId="2" xfId="0" applyFont="1" applyFill="1" applyBorder="1" applyAlignment="1">
      <alignment horizontal="center" vertical="center" wrapText="1"/>
    </xf>
    <xf numFmtId="0" fontId="3" fillId="0" borderId="2" xfId="0" applyFont="1" applyBorder="1" applyAlignment="1">
      <alignment vertical="center" wrapText="1"/>
    </xf>
    <xf numFmtId="0" fontId="3" fillId="9" borderId="2" xfId="0" applyFont="1" applyFill="1" applyBorder="1" applyAlignment="1" applyProtection="1">
      <alignment horizontal="center" vertical="center" wrapText="1"/>
      <protection locked="0"/>
    </xf>
    <xf numFmtId="0" fontId="49" fillId="9" borderId="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49" fontId="49" fillId="0" borderId="2" xfId="0" applyNumberFormat="1"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6" fillId="9" borderId="2" xfId="0" applyFont="1" applyFill="1" applyBorder="1" applyAlignment="1" applyProtection="1">
      <alignment horizontal="center" vertical="center" wrapText="1"/>
      <protection locked="0"/>
    </xf>
    <xf numFmtId="0" fontId="32" fillId="9" borderId="2" xfId="0" applyFont="1" applyFill="1" applyBorder="1" applyAlignment="1">
      <alignment horizontal="center" wrapText="1"/>
    </xf>
    <xf numFmtId="0" fontId="32" fillId="9" borderId="2" xfId="0" applyFont="1" applyFill="1" applyBorder="1" applyAlignment="1">
      <alignment horizontal="center"/>
    </xf>
    <xf numFmtId="0" fontId="32" fillId="9" borderId="2" xfId="0" applyFont="1" applyFill="1" applyBorder="1" applyAlignment="1">
      <alignment horizontal="center" vertical="center" wrapText="1"/>
    </xf>
    <xf numFmtId="0" fontId="0" fillId="9" borderId="2" xfId="0" applyFont="1" applyFill="1" applyBorder="1" applyAlignment="1">
      <alignment horizontal="center" vertical="center"/>
    </xf>
    <xf numFmtId="0" fontId="50" fillId="0" borderId="41" xfId="0" applyFont="1" applyBorder="1" applyAlignment="1" applyProtection="1">
      <alignment horizontal="center" vertical="center" wrapText="1"/>
      <protection hidden="1"/>
    </xf>
    <xf numFmtId="0" fontId="10" fillId="0" borderId="4" xfId="0" applyFont="1" applyBorder="1" applyAlignment="1">
      <alignment horizontal="center" wrapText="1"/>
    </xf>
    <xf numFmtId="0" fontId="10" fillId="0" borderId="2" xfId="0" applyFont="1" applyBorder="1" applyAlignment="1">
      <alignment horizontal="center" vertical="center" wrapText="1"/>
    </xf>
    <xf numFmtId="0" fontId="11" fillId="9" borderId="2" xfId="0" applyFont="1" applyFill="1" applyBorder="1" applyAlignment="1">
      <alignment horizontal="center" wrapText="1"/>
    </xf>
    <xf numFmtId="0" fontId="49"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18" fillId="0" borderId="2" xfId="0" applyFont="1" applyBorder="1" applyAlignment="1">
      <alignment horizontal="center" wrapText="1"/>
    </xf>
    <xf numFmtId="0" fontId="51" fillId="0" borderId="2" xfId="0" applyFont="1" applyBorder="1" applyAlignment="1">
      <alignment horizontal="center" wrapText="1"/>
    </xf>
    <xf numFmtId="0" fontId="18"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2" fontId="3" fillId="9" borderId="23" xfId="0" applyNumberFormat="1" applyFont="1" applyFill="1" applyBorder="1" applyAlignment="1">
      <alignment horizontal="center" vertical="center"/>
    </xf>
    <xf numFmtId="0" fontId="52" fillId="0" borderId="2" xfId="0" applyFont="1" applyBorder="1" applyAlignment="1">
      <alignment horizontal="center" vertical="center" wrapText="1"/>
    </xf>
    <xf numFmtId="0" fontId="52" fillId="0" borderId="2" xfId="0" applyFont="1" applyBorder="1" applyAlignment="1">
      <alignment horizontal="center" wrapText="1"/>
    </xf>
    <xf numFmtId="0" fontId="53" fillId="9" borderId="2" xfId="0" applyFont="1" applyFill="1" applyBorder="1" applyAlignment="1">
      <alignment horizontal="justify"/>
    </xf>
    <xf numFmtId="0" fontId="49" fillId="9" borderId="2" xfId="0" applyFont="1" applyFill="1" applyBorder="1" applyAlignment="1">
      <alignment horizontal="center" vertical="center" wrapText="1"/>
    </xf>
    <xf numFmtId="0" fontId="3" fillId="0" borderId="23" xfId="0" applyFont="1" applyBorder="1" applyAlignment="1">
      <alignment horizontal="center" vertical="center"/>
    </xf>
    <xf numFmtId="0" fontId="3" fillId="0" borderId="4" xfId="0" applyFont="1" applyBorder="1" applyAlignment="1">
      <alignment horizontal="center" vertical="top" wrapText="1"/>
    </xf>
    <xf numFmtId="0" fontId="3" fillId="0" borderId="4" xfId="0" applyFont="1" applyFill="1" applyBorder="1" applyAlignment="1">
      <alignment horizontal="center" vertical="top" wrapText="1"/>
    </xf>
    <xf numFmtId="0" fontId="3" fillId="0" borderId="4" xfId="0" applyFont="1" applyBorder="1" applyAlignment="1">
      <alignment vertical="top" wrapText="1"/>
    </xf>
    <xf numFmtId="2" fontId="3" fillId="0" borderId="37" xfId="0" applyNumberFormat="1" applyFont="1" applyBorder="1" applyAlignment="1">
      <alignment horizontal="center" vertical="top" wrapText="1"/>
    </xf>
    <xf numFmtId="0" fontId="3" fillId="0" borderId="35" xfId="0" applyFont="1" applyFill="1" applyBorder="1" applyAlignment="1">
      <alignment vertical="top" wrapText="1"/>
    </xf>
    <xf numFmtId="0" fontId="3" fillId="0" borderId="34" xfId="0" applyFont="1" applyFill="1" applyBorder="1" applyAlignment="1">
      <alignment horizontal="center" vertical="top" wrapText="1"/>
    </xf>
    <xf numFmtId="0" fontId="3" fillId="0" borderId="34" xfId="0" applyFont="1" applyFill="1" applyBorder="1" applyAlignment="1">
      <alignment vertical="top" wrapText="1"/>
    </xf>
    <xf numFmtId="0" fontId="3" fillId="0" borderId="34" xfId="0" quotePrefix="1" applyFont="1" applyBorder="1" applyAlignment="1">
      <alignment horizontal="center" vertical="top" wrapText="1"/>
    </xf>
    <xf numFmtId="0" fontId="3" fillId="0" borderId="34" xfId="0" applyFont="1" applyBorder="1" applyAlignment="1">
      <alignment horizontal="center" vertical="top" wrapText="1"/>
    </xf>
    <xf numFmtId="49" fontId="14" fillId="0" borderId="34" xfId="0" applyNumberFormat="1" applyFont="1" applyBorder="1" applyAlignment="1">
      <alignment horizontal="center" vertical="center" wrapText="1"/>
    </xf>
    <xf numFmtId="0" fontId="3" fillId="0" borderId="34" xfId="0" quotePrefix="1" applyFont="1" applyBorder="1" applyAlignment="1">
      <alignment horizontal="center" vertical="center" wrapText="1"/>
    </xf>
    <xf numFmtId="0" fontId="3" fillId="0" borderId="52" xfId="0" applyFont="1" applyBorder="1" applyAlignment="1">
      <alignment horizontal="center" vertical="top"/>
    </xf>
    <xf numFmtId="0" fontId="3" fillId="0" borderId="50" xfId="0" applyFont="1" applyBorder="1" applyAlignment="1">
      <alignment horizontal="center" vertical="top"/>
    </xf>
    <xf numFmtId="0" fontId="3" fillId="0" borderId="50" xfId="0" applyFont="1" applyBorder="1" applyAlignment="1">
      <alignment horizontal="center"/>
    </xf>
    <xf numFmtId="0" fontId="3" fillId="0" borderId="51" xfId="0" applyFont="1" applyBorder="1" applyAlignment="1">
      <alignment horizontal="center"/>
    </xf>
    <xf numFmtId="0" fontId="3" fillId="0" borderId="27" xfId="0" applyFont="1" applyBorder="1" applyAlignment="1">
      <alignment horizontal="center" vertical="center"/>
    </xf>
    <xf numFmtId="0" fontId="0" fillId="0" borderId="23" xfId="0" applyFont="1" applyBorder="1" applyAlignment="1">
      <alignment horizontal="center" vertical="center"/>
    </xf>
    <xf numFmtId="0" fontId="14" fillId="0" borderId="4" xfId="0" applyFont="1" applyBorder="1" applyAlignment="1">
      <alignment horizontal="left" vertical="center" wrapText="1"/>
    </xf>
    <xf numFmtId="164" fontId="3" fillId="0" borderId="23" xfId="0" applyNumberFormat="1" applyFont="1" applyBorder="1" applyAlignment="1">
      <alignment horizontal="center" vertical="center" wrapText="1"/>
    </xf>
    <xf numFmtId="164" fontId="3" fillId="0" borderId="33" xfId="0" applyNumberFormat="1" applyFont="1" applyBorder="1" applyAlignment="1">
      <alignment horizontal="center" vertical="center" wrapText="1"/>
    </xf>
    <xf numFmtId="0" fontId="20" fillId="0" borderId="0" xfId="0" applyFont="1" applyBorder="1" applyAlignment="1">
      <alignment horizontal="center" vertical="center" wrapText="1"/>
    </xf>
    <xf numFmtId="165" fontId="17" fillId="0" borderId="45" xfId="0" applyNumberFormat="1" applyFont="1" applyBorder="1" applyAlignment="1">
      <alignment horizontal="center" vertical="center" wrapText="1"/>
    </xf>
    <xf numFmtId="0" fontId="3" fillId="0" borderId="35" xfId="0" applyFont="1" applyBorder="1" applyAlignment="1">
      <alignment horizontal="left" vertical="center" wrapText="1"/>
    </xf>
    <xf numFmtId="0" fontId="3" fillId="0" borderId="34" xfId="0" applyFont="1" applyBorder="1" applyAlignment="1">
      <alignment horizontal="left" vertical="center" wrapText="1"/>
    </xf>
    <xf numFmtId="0" fontId="3" fillId="0" borderId="8" xfId="0" applyFont="1" applyBorder="1" applyAlignment="1">
      <alignment horizontal="center" vertical="center"/>
    </xf>
    <xf numFmtId="0" fontId="0" fillId="0" borderId="2" xfId="0" applyBorder="1" applyAlignment="1">
      <alignment wrapText="1"/>
    </xf>
    <xf numFmtId="49" fontId="3" fillId="0" borderId="18" xfId="0" applyNumberFormat="1" applyFont="1" applyBorder="1" applyAlignment="1" applyProtection="1">
      <alignment horizontal="center" vertical="center" wrapText="1"/>
      <protection locked="0"/>
    </xf>
    <xf numFmtId="1" fontId="14" fillId="0" borderId="8" xfId="0" applyNumberFormat="1" applyFont="1" applyBorder="1" applyAlignment="1" applyProtection="1">
      <alignment horizontal="center" vertical="center" wrapText="1"/>
      <protection locked="0"/>
    </xf>
    <xf numFmtId="1" fontId="14" fillId="0" borderId="9" xfId="0" applyNumberFormat="1" applyFont="1" applyBorder="1" applyAlignment="1" applyProtection="1">
      <alignment horizontal="center" vertical="center" wrapText="1"/>
      <protection locked="0"/>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39" xfId="0" applyFont="1" applyBorder="1" applyAlignment="1">
      <alignment horizontal="center" vertical="top" wrapText="1"/>
    </xf>
    <xf numFmtId="0" fontId="0" fillId="0" borderId="39"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9" borderId="0" xfId="0" applyFont="1" applyFill="1" applyAlignment="1" applyProtection="1">
      <alignment horizontal="center" vertical="center" wrapText="1"/>
      <protection hidden="1"/>
    </xf>
    <xf numFmtId="0" fontId="10" fillId="0" borderId="0" xfId="0" applyFont="1" applyFill="1" applyAlignment="1" applyProtection="1">
      <alignment horizontal="center" vertical="center" wrapText="1"/>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0" fontId="10" fillId="9" borderId="0" xfId="0" applyFont="1" applyFill="1" applyBorder="1" applyAlignment="1" applyProtection="1">
      <alignment horizontal="center" vertical="center" wrapText="1"/>
      <protection hidden="1"/>
    </xf>
  </cellXfs>
  <cellStyles count="2">
    <cellStyle name="Hyperlink" xfId="1" builtinId="8"/>
    <cellStyle name="Normal" xfId="0" builtinId="0"/>
  </cellStyles>
  <dxfs count="0"/>
  <tableStyles count="0" defaultTableStyle="TableStyleMedium9" defaultPivotStyle="PivotStyleLight16"/>
  <colors>
    <mruColors>
      <color rgb="FFB0E89C"/>
      <color rgb="FFC8EBB7"/>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zoomScale="120" zoomScaleNormal="120" workbookViewId="0">
      <selection activeCell="B4" sqref="B4:L4"/>
    </sheetView>
  </sheetViews>
  <sheetFormatPr defaultRowHeight="15"/>
  <cols>
    <col min="1" max="16384" width="9.140625" style="359"/>
  </cols>
  <sheetData>
    <row r="1" spans="2:12" ht="15.75">
      <c r="B1" s="357" t="s">
        <v>180</v>
      </c>
      <c r="C1" s="358"/>
      <c r="D1" s="358"/>
      <c r="E1" s="358"/>
      <c r="F1" s="358"/>
      <c r="G1" s="358"/>
      <c r="H1" s="358"/>
      <c r="I1" s="358"/>
      <c r="J1" s="358"/>
      <c r="K1" s="358"/>
    </row>
    <row r="2" spans="2:12" ht="15.75">
      <c r="B2" s="358"/>
      <c r="C2" s="358"/>
      <c r="D2" s="358"/>
      <c r="E2" s="358"/>
      <c r="F2" s="358"/>
      <c r="G2" s="358"/>
      <c r="H2" s="358"/>
      <c r="I2" s="358"/>
      <c r="J2" s="358"/>
      <c r="K2" s="358"/>
    </row>
    <row r="3" spans="2:12" ht="90" customHeight="1">
      <c r="B3" s="571" t="s">
        <v>184</v>
      </c>
      <c r="C3" s="571"/>
      <c r="D3" s="571"/>
      <c r="E3" s="571"/>
      <c r="F3" s="571"/>
      <c r="G3" s="571"/>
      <c r="H3" s="571"/>
      <c r="I3" s="571"/>
      <c r="J3" s="571"/>
      <c r="K3" s="571"/>
      <c r="L3" s="571"/>
    </row>
    <row r="4" spans="2:12" ht="135" customHeight="1">
      <c r="B4" s="572" t="s">
        <v>269</v>
      </c>
      <c r="C4" s="572"/>
      <c r="D4" s="572"/>
      <c r="E4" s="572"/>
      <c r="F4" s="572"/>
      <c r="G4" s="572"/>
      <c r="H4" s="572"/>
      <c r="I4" s="572"/>
      <c r="J4" s="572"/>
      <c r="K4" s="572"/>
      <c r="L4" s="572"/>
    </row>
    <row r="5" spans="2:12" ht="60" customHeight="1">
      <c r="B5" s="573" t="s">
        <v>270</v>
      </c>
      <c r="C5" s="573"/>
      <c r="D5" s="573"/>
      <c r="E5" s="573"/>
      <c r="F5" s="573"/>
      <c r="G5" s="573"/>
      <c r="H5" s="573"/>
      <c r="I5" s="573"/>
      <c r="J5" s="573"/>
      <c r="K5" s="573"/>
      <c r="L5" s="573"/>
    </row>
    <row r="6" spans="2:12" ht="60" customHeight="1">
      <c r="B6" s="573" t="s">
        <v>181</v>
      </c>
      <c r="C6" s="573"/>
      <c r="D6" s="573"/>
      <c r="E6" s="573"/>
      <c r="F6" s="573"/>
      <c r="G6" s="573"/>
      <c r="H6" s="573"/>
      <c r="I6" s="573"/>
      <c r="J6" s="573"/>
      <c r="K6" s="573"/>
      <c r="L6" s="573"/>
    </row>
    <row r="7" spans="2:12" ht="60" customHeight="1">
      <c r="B7" s="570" t="s">
        <v>185</v>
      </c>
      <c r="C7" s="570"/>
      <c r="D7" s="570"/>
      <c r="E7" s="570"/>
      <c r="F7" s="570"/>
      <c r="G7" s="570"/>
      <c r="H7" s="570"/>
      <c r="I7" s="570"/>
      <c r="J7" s="570"/>
      <c r="K7" s="570"/>
      <c r="L7" s="570"/>
    </row>
    <row r="8" spans="2:12" ht="15.75">
      <c r="B8" s="358"/>
      <c r="C8" s="358"/>
      <c r="D8" s="358"/>
      <c r="E8" s="358"/>
      <c r="F8" s="358"/>
      <c r="G8" s="358"/>
      <c r="H8" s="358"/>
      <c r="I8" s="358"/>
      <c r="J8" s="358"/>
      <c r="K8" s="358"/>
    </row>
    <row r="9" spans="2:12" ht="15.75">
      <c r="B9" s="358"/>
      <c r="C9" s="358"/>
      <c r="D9" s="358"/>
      <c r="E9" s="358"/>
      <c r="F9" s="358"/>
      <c r="G9" s="358"/>
      <c r="H9" s="358"/>
      <c r="I9" s="358"/>
      <c r="J9" s="358"/>
      <c r="K9" s="358"/>
    </row>
    <row r="10" spans="2:12" ht="15.75">
      <c r="B10" s="358"/>
      <c r="C10" s="358"/>
      <c r="D10" s="358"/>
      <c r="E10" s="358"/>
      <c r="F10" s="358"/>
      <c r="G10" s="358"/>
      <c r="H10" s="358"/>
      <c r="I10" s="358"/>
      <c r="J10" s="358"/>
      <c r="K10" s="358"/>
    </row>
    <row r="11" spans="2:12" ht="15.75">
      <c r="B11" s="358"/>
      <c r="C11" s="358"/>
      <c r="D11" s="358"/>
      <c r="E11" s="358"/>
      <c r="F11" s="358"/>
      <c r="G11" s="358"/>
      <c r="H11" s="358"/>
      <c r="I11" s="358"/>
      <c r="J11" s="358"/>
      <c r="K11" s="358"/>
    </row>
    <row r="12" spans="2:12" ht="15.75">
      <c r="B12" s="358"/>
      <c r="C12" s="358"/>
      <c r="D12" s="358"/>
      <c r="E12" s="358"/>
      <c r="F12" s="358"/>
      <c r="G12" s="358"/>
      <c r="H12" s="358"/>
      <c r="I12" s="358"/>
      <c r="J12" s="358"/>
      <c r="K12" s="358"/>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22"/>
  <sheetViews>
    <sheetView workbookViewId="0">
      <selection activeCell="N13" sqref="N13:N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Proiectării de Arhitectură</v>
      </c>
      <c r="B3" s="255"/>
      <c r="C3" s="255"/>
    </row>
    <row r="4" spans="1:12">
      <c r="A4" s="123" t="str">
        <f>'Date initiale'!C6&amp;", "&amp;'Date initiale'!C7</f>
        <v>[Zamfir, Mihaela Magdalena], C22</v>
      </c>
      <c r="B4" s="123"/>
      <c r="C4" s="123"/>
    </row>
    <row r="5" spans="1:12" s="188" customFormat="1">
      <c r="A5" s="123"/>
      <c r="B5" s="123"/>
      <c r="C5" s="123"/>
    </row>
    <row r="6" spans="1:12" ht="15.75">
      <c r="A6" s="587" t="s">
        <v>110</v>
      </c>
      <c r="B6" s="587"/>
      <c r="C6" s="587"/>
      <c r="D6" s="587"/>
      <c r="E6" s="587"/>
      <c r="F6" s="587"/>
      <c r="G6" s="587"/>
      <c r="H6" s="587"/>
      <c r="I6" s="587"/>
    </row>
    <row r="7" spans="1:12" ht="35.25" customHeight="1">
      <c r="A7" s="590"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90"/>
      <c r="C7" s="590"/>
      <c r="D7" s="590"/>
      <c r="E7" s="590"/>
      <c r="F7" s="590"/>
      <c r="G7" s="590"/>
      <c r="H7" s="590"/>
      <c r="I7" s="590"/>
    </row>
    <row r="8" spans="1:12" ht="15.75" thickBot="1">
      <c r="A8" s="71"/>
      <c r="B8" s="71"/>
      <c r="C8" s="71"/>
      <c r="D8" s="71"/>
      <c r="E8" s="71"/>
      <c r="F8" s="71"/>
      <c r="G8" s="71"/>
      <c r="H8" s="71"/>
      <c r="I8" s="71"/>
    </row>
    <row r="9" spans="1:12" ht="30.75" thickBot="1">
      <c r="A9" s="158" t="s">
        <v>55</v>
      </c>
      <c r="B9" s="159" t="s">
        <v>83</v>
      </c>
      <c r="C9" s="159" t="s">
        <v>52</v>
      </c>
      <c r="D9" s="159" t="s">
        <v>57</v>
      </c>
      <c r="E9" s="159" t="s">
        <v>80</v>
      </c>
      <c r="F9" s="160" t="s">
        <v>87</v>
      </c>
      <c r="G9" s="159" t="s">
        <v>58</v>
      </c>
      <c r="H9" s="159" t="s">
        <v>111</v>
      </c>
      <c r="I9" s="161" t="s">
        <v>90</v>
      </c>
      <c r="K9" s="261" t="s">
        <v>108</v>
      </c>
    </row>
    <row r="10" spans="1:12" ht="90">
      <c r="A10" s="164">
        <v>1</v>
      </c>
      <c r="B10" s="242" t="s">
        <v>853</v>
      </c>
      <c r="C10" s="242" t="s">
        <v>988</v>
      </c>
      <c r="D10" s="165" t="s">
        <v>855</v>
      </c>
      <c r="E10" s="165" t="s">
        <v>868</v>
      </c>
      <c r="F10" s="149">
        <v>2021</v>
      </c>
      <c r="G10" s="165" t="s">
        <v>856</v>
      </c>
      <c r="H10" s="165">
        <v>17</v>
      </c>
      <c r="I10" s="174">
        <v>10</v>
      </c>
      <c r="K10" s="262">
        <v>10</v>
      </c>
      <c r="L10" s="360" t="s">
        <v>248</v>
      </c>
    </row>
    <row r="11" spans="1:12" ht="90">
      <c r="A11" s="166">
        <f>A10+1</f>
        <v>2</v>
      </c>
      <c r="B11" s="518" t="s">
        <v>1088</v>
      </c>
      <c r="C11" s="134" t="s">
        <v>1090</v>
      </c>
      <c r="D11" s="116" t="s">
        <v>855</v>
      </c>
      <c r="E11" s="41" t="s">
        <v>868</v>
      </c>
      <c r="F11" s="117">
        <v>2020</v>
      </c>
      <c r="G11" s="117" t="s">
        <v>981</v>
      </c>
      <c r="H11" s="117">
        <v>14</v>
      </c>
      <c r="I11" s="309">
        <v>10</v>
      </c>
      <c r="K11" s="57"/>
    </row>
    <row r="12" spans="1:12">
      <c r="A12" s="167">
        <f t="shared" ref="A12:A19" si="0">A11+1</f>
        <v>3</v>
      </c>
      <c r="B12" s="168"/>
      <c r="C12" s="169"/>
      <c r="D12" s="116"/>
      <c r="E12" s="169"/>
      <c r="F12" s="157"/>
      <c r="G12" s="169"/>
      <c r="H12" s="157"/>
      <c r="I12" s="309"/>
    </row>
    <row r="13" spans="1:12">
      <c r="A13" s="170">
        <f t="shared" si="0"/>
        <v>4</v>
      </c>
      <c r="B13" s="115"/>
      <c r="C13" s="116"/>
      <c r="D13" s="116"/>
      <c r="E13" s="116"/>
      <c r="F13" s="117"/>
      <c r="G13" s="117"/>
      <c r="H13" s="117"/>
      <c r="I13" s="309"/>
    </row>
    <row r="14" spans="1:12">
      <c r="A14" s="166">
        <f t="shared" si="0"/>
        <v>5</v>
      </c>
      <c r="B14" s="115"/>
      <c r="C14" s="41"/>
      <c r="D14" s="116"/>
      <c r="E14" s="41"/>
      <c r="F14" s="117"/>
      <c r="G14" s="117"/>
      <c r="H14" s="117"/>
      <c r="I14" s="309"/>
    </row>
    <row r="15" spans="1:12">
      <c r="A15" s="170">
        <f t="shared" si="0"/>
        <v>6</v>
      </c>
      <c r="B15" s="115"/>
      <c r="C15" s="116"/>
      <c r="D15" s="116"/>
      <c r="E15" s="116"/>
      <c r="F15" s="117"/>
      <c r="G15" s="117"/>
      <c r="H15" s="117"/>
      <c r="I15" s="309"/>
    </row>
    <row r="16" spans="1:12">
      <c r="A16" s="166">
        <f t="shared" si="0"/>
        <v>7</v>
      </c>
      <c r="B16" s="115"/>
      <c r="C16" s="41"/>
      <c r="D16" s="116"/>
      <c r="E16" s="41"/>
      <c r="F16" s="117"/>
      <c r="G16" s="117"/>
      <c r="H16" s="117"/>
      <c r="I16" s="309"/>
    </row>
    <row r="17" spans="1:9">
      <c r="A17" s="167">
        <f t="shared" si="0"/>
        <v>8</v>
      </c>
      <c r="B17" s="168"/>
      <c r="C17" s="169"/>
      <c r="D17" s="116"/>
      <c r="E17" s="169"/>
      <c r="F17" s="157"/>
      <c r="G17" s="169"/>
      <c r="H17" s="157"/>
      <c r="I17" s="309"/>
    </row>
    <row r="18" spans="1:9">
      <c r="A18" s="170">
        <f t="shared" si="0"/>
        <v>9</v>
      </c>
      <c r="B18" s="115"/>
      <c r="C18" s="116"/>
      <c r="D18" s="116"/>
      <c r="E18" s="116"/>
      <c r="F18" s="117"/>
      <c r="G18" s="117"/>
      <c r="H18" s="117"/>
      <c r="I18" s="309"/>
    </row>
    <row r="19" spans="1:9" ht="15.75" thickBot="1">
      <c r="A19" s="171">
        <f t="shared" si="0"/>
        <v>10</v>
      </c>
      <c r="B19" s="119"/>
      <c r="C19" s="120"/>
      <c r="D19" s="155"/>
      <c r="E19" s="172"/>
      <c r="F19" s="172"/>
      <c r="G19" s="173"/>
      <c r="H19" s="173"/>
      <c r="I19" s="317"/>
    </row>
    <row r="20" spans="1:9" ht="16.5" thickBot="1">
      <c r="A20" s="346"/>
      <c r="H20" s="125" t="str">
        <f>"Total "&amp;LEFT(A7,2)</f>
        <v>Total I5</v>
      </c>
      <c r="I20" s="163">
        <f>SUM(I10:I19)</f>
        <v>20</v>
      </c>
    </row>
    <row r="21" spans="1:9" ht="15.75">
      <c r="A21" s="53"/>
    </row>
    <row r="22" spans="1:9" ht="33.75" customHeight="1">
      <c r="A22" s="58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9"/>
      <c r="C22" s="589"/>
      <c r="D22" s="589"/>
      <c r="E22" s="589"/>
      <c r="F22" s="589"/>
      <c r="G22" s="589"/>
      <c r="H22" s="589"/>
      <c r="I22" s="58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workbookViewId="0">
      <selection activeCell="N11" sqref="N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Proiectării de Arhitectură</v>
      </c>
      <c r="B3" s="255"/>
      <c r="C3" s="255"/>
    </row>
    <row r="4" spans="1:12">
      <c r="A4" s="123" t="str">
        <f>'Date initiale'!C6&amp;", "&amp;'Date initiale'!C7</f>
        <v>[Zamfir, Mihaela Magdalena], C22</v>
      </c>
      <c r="B4" s="123"/>
      <c r="C4" s="123"/>
    </row>
    <row r="5" spans="1:12" s="188" customFormat="1">
      <c r="A5" s="123"/>
      <c r="B5" s="123"/>
      <c r="C5" s="123"/>
    </row>
    <row r="6" spans="1:12" ht="15.75">
      <c r="A6" s="587" t="s">
        <v>110</v>
      </c>
      <c r="B6" s="587"/>
      <c r="C6" s="587"/>
      <c r="D6" s="587"/>
      <c r="E6" s="587"/>
      <c r="F6" s="587"/>
      <c r="G6" s="587"/>
      <c r="H6" s="587"/>
      <c r="I6" s="587"/>
    </row>
    <row r="7" spans="1:12" ht="15.75">
      <c r="A7" s="590" t="str">
        <f>'Descriere indicatori'!B9&amp;". "&amp;'Descriere indicatori'!C9</f>
        <v xml:space="preserve">I6. Articole in extenso în reviste ştiinţifice indexate ERIH şi clasificate în categoria NAT </v>
      </c>
      <c r="B7" s="590"/>
      <c r="C7" s="590"/>
      <c r="D7" s="590"/>
      <c r="E7" s="590"/>
      <c r="F7" s="590"/>
      <c r="G7" s="590"/>
      <c r="H7" s="590"/>
      <c r="I7" s="590"/>
    </row>
    <row r="8" spans="1:12" ht="15.75" thickBot="1">
      <c r="A8" s="175"/>
      <c r="B8" s="175"/>
      <c r="C8" s="175"/>
      <c r="D8" s="175"/>
      <c r="E8" s="175"/>
      <c r="F8" s="175"/>
      <c r="G8" s="175"/>
      <c r="H8" s="175"/>
      <c r="I8" s="175"/>
    </row>
    <row r="9" spans="1:12" ht="30.75" thickBot="1">
      <c r="A9" s="194" t="s">
        <v>55</v>
      </c>
      <c r="B9" s="195" t="s">
        <v>83</v>
      </c>
      <c r="C9" s="195" t="s">
        <v>52</v>
      </c>
      <c r="D9" s="195" t="s">
        <v>57</v>
      </c>
      <c r="E9" s="195" t="s">
        <v>80</v>
      </c>
      <c r="F9" s="196" t="s">
        <v>87</v>
      </c>
      <c r="G9" s="195" t="s">
        <v>58</v>
      </c>
      <c r="H9" s="195" t="s">
        <v>111</v>
      </c>
      <c r="I9" s="197" t="s">
        <v>90</v>
      </c>
      <c r="K9" s="261" t="s">
        <v>108</v>
      </c>
    </row>
    <row r="10" spans="1:12" ht="189" customHeight="1">
      <c r="A10" s="177">
        <v>1</v>
      </c>
      <c r="B10" s="567" t="s">
        <v>853</v>
      </c>
      <c r="C10" s="111" t="s">
        <v>1082</v>
      </c>
      <c r="D10" s="146" t="s">
        <v>1084</v>
      </c>
      <c r="E10" s="111" t="s">
        <v>281</v>
      </c>
      <c r="F10" s="112">
        <v>2021</v>
      </c>
      <c r="G10" s="112">
        <v>13</v>
      </c>
      <c r="H10" s="112">
        <v>20</v>
      </c>
      <c r="I10" s="314">
        <v>5</v>
      </c>
      <c r="K10" s="262">
        <v>5</v>
      </c>
      <c r="L10" s="360" t="s">
        <v>248</v>
      </c>
    </row>
    <row r="11" spans="1:12" ht="165">
      <c r="A11" s="568">
        <f>A10+1</f>
        <v>2</v>
      </c>
      <c r="B11" s="137" t="s">
        <v>1083</v>
      </c>
      <c r="C11" s="518" t="s">
        <v>1093</v>
      </c>
      <c r="D11" s="146" t="s">
        <v>1084</v>
      </c>
      <c r="E11" s="146" t="s">
        <v>281</v>
      </c>
      <c r="F11" s="117">
        <v>2020</v>
      </c>
      <c r="G11" s="117">
        <v>12</v>
      </c>
      <c r="H11" s="117">
        <v>28</v>
      </c>
      <c r="I11" s="309">
        <v>5</v>
      </c>
      <c r="K11" s="57"/>
    </row>
    <row r="12" spans="1:12">
      <c r="A12" s="568">
        <f t="shared" ref="A12:A19" si="0">A11+1</f>
        <v>3</v>
      </c>
      <c r="B12" s="115"/>
      <c r="C12" s="115"/>
      <c r="D12" s="115"/>
      <c r="E12" s="116"/>
      <c r="F12" s="117"/>
      <c r="G12" s="117"/>
      <c r="H12" s="117"/>
      <c r="I12" s="309"/>
    </row>
    <row r="13" spans="1:12">
      <c r="A13" s="568">
        <f t="shared" si="0"/>
        <v>4</v>
      </c>
      <c r="B13" s="115"/>
      <c r="C13" s="115"/>
      <c r="D13" s="115"/>
      <c r="E13" s="116"/>
      <c r="F13" s="117"/>
      <c r="G13" s="117"/>
      <c r="H13" s="117"/>
      <c r="I13" s="309"/>
    </row>
    <row r="14" spans="1:12">
      <c r="A14" s="568">
        <f t="shared" si="0"/>
        <v>5</v>
      </c>
      <c r="B14" s="115"/>
      <c r="C14" s="115"/>
      <c r="D14" s="115"/>
      <c r="E14" s="116"/>
      <c r="F14" s="117"/>
      <c r="G14" s="117"/>
      <c r="H14" s="117"/>
      <c r="I14" s="309"/>
    </row>
    <row r="15" spans="1:12">
      <c r="A15" s="568">
        <f t="shared" si="0"/>
        <v>6</v>
      </c>
      <c r="B15" s="115"/>
      <c r="C15" s="115"/>
      <c r="D15" s="115"/>
      <c r="E15" s="116"/>
      <c r="F15" s="117"/>
      <c r="G15" s="117"/>
      <c r="H15" s="117"/>
      <c r="I15" s="309"/>
    </row>
    <row r="16" spans="1:12">
      <c r="A16" s="568">
        <f t="shared" si="0"/>
        <v>7</v>
      </c>
      <c r="B16" s="115"/>
      <c r="C16" s="115"/>
      <c r="D16" s="115"/>
      <c r="E16" s="116"/>
      <c r="F16" s="117"/>
      <c r="G16" s="117"/>
      <c r="H16" s="117"/>
      <c r="I16" s="309"/>
    </row>
    <row r="17" spans="1:9">
      <c r="A17" s="568">
        <f t="shared" si="0"/>
        <v>8</v>
      </c>
      <c r="B17" s="115"/>
      <c r="C17" s="115"/>
      <c r="D17" s="115"/>
      <c r="E17" s="116"/>
      <c r="F17" s="117"/>
      <c r="G17" s="117"/>
      <c r="H17" s="117"/>
      <c r="I17" s="309"/>
    </row>
    <row r="18" spans="1:9">
      <c r="A18" s="568">
        <f t="shared" si="0"/>
        <v>9</v>
      </c>
      <c r="B18" s="115"/>
      <c r="C18" s="115"/>
      <c r="D18" s="115"/>
      <c r="E18" s="116"/>
      <c r="F18" s="117"/>
      <c r="G18" s="117"/>
      <c r="H18" s="117"/>
      <c r="I18" s="309"/>
    </row>
    <row r="19" spans="1:9" ht="15.75" thickBot="1">
      <c r="A19" s="569">
        <f t="shared" si="0"/>
        <v>10</v>
      </c>
      <c r="B19" s="119"/>
      <c r="C19" s="119"/>
      <c r="D19" s="119"/>
      <c r="E19" s="120"/>
      <c r="F19" s="121"/>
      <c r="G19" s="121"/>
      <c r="H19" s="121"/>
      <c r="I19" s="310"/>
    </row>
    <row r="20" spans="1:9" ht="15.75" thickBot="1">
      <c r="A20" s="424"/>
      <c r="B20" s="123"/>
      <c r="C20" s="123"/>
      <c r="D20" s="123"/>
      <c r="E20" s="123"/>
      <c r="F20" s="123"/>
      <c r="G20" s="123"/>
      <c r="H20" s="425" t="str">
        <f>"Total "&amp;LEFT(A7,2)</f>
        <v>Total I6</v>
      </c>
      <c r="I20" s="380">
        <f>SUM(I10:I19)</f>
        <v>10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55" t="str">
        <f>'Date initiale'!C3</f>
        <v>Universitatea de Arhitectură și Urbanism "Ion Mincu" București</v>
      </c>
      <c r="B1" s="255"/>
      <c r="C1" s="255"/>
      <c r="D1" s="6"/>
      <c r="E1" s="6"/>
      <c r="F1" s="6"/>
      <c r="G1" s="6"/>
      <c r="H1" s="6"/>
      <c r="I1" s="6"/>
      <c r="J1" s="6"/>
    </row>
    <row r="2" spans="1:12" ht="15.75">
      <c r="A2" s="255" t="str">
        <f>'Date initiale'!B4&amp;" "&amp;'Date initiale'!C4</f>
        <v>Facultatea ARHITECTURA</v>
      </c>
      <c r="B2" s="255"/>
      <c r="C2" s="255"/>
      <c r="D2" s="6"/>
      <c r="E2" s="6"/>
      <c r="F2" s="6"/>
      <c r="G2" s="6"/>
      <c r="H2" s="6"/>
      <c r="I2" s="6"/>
      <c r="J2" s="6"/>
    </row>
    <row r="3" spans="1:12" ht="15.75">
      <c r="A3" s="255" t="str">
        <f>'Date initiale'!B5&amp;" "&amp;'Date initiale'!C5</f>
        <v>Departamentul Sinteza Proiectării de Arhitectură</v>
      </c>
      <c r="B3" s="255"/>
      <c r="C3" s="255"/>
      <c r="D3" s="6"/>
      <c r="E3" s="6"/>
      <c r="F3" s="6"/>
      <c r="G3" s="6"/>
      <c r="H3" s="6"/>
      <c r="I3" s="6"/>
      <c r="J3" s="6"/>
    </row>
    <row r="4" spans="1:12" ht="15.75">
      <c r="A4" s="259" t="str">
        <f>'Date initiale'!C6&amp;", "&amp;'Date initiale'!C7</f>
        <v>[Zamfir, Mihaela Magdalena], C22</v>
      </c>
      <c r="B4" s="259"/>
      <c r="C4" s="259"/>
      <c r="D4" s="6"/>
      <c r="E4" s="6"/>
      <c r="F4" s="6"/>
      <c r="G4" s="6"/>
      <c r="H4" s="6"/>
      <c r="I4" s="6"/>
      <c r="J4" s="6"/>
    </row>
    <row r="5" spans="1:12" s="188" customFormat="1" ht="15.75">
      <c r="A5" s="259"/>
      <c r="B5" s="259"/>
      <c r="C5" s="259"/>
      <c r="D5" s="6"/>
      <c r="E5" s="6"/>
      <c r="F5" s="6"/>
      <c r="G5" s="6"/>
      <c r="H5" s="6"/>
      <c r="I5" s="6"/>
      <c r="J5" s="6"/>
    </row>
    <row r="6" spans="1:12" ht="15.75">
      <c r="A6" s="591" t="s">
        <v>110</v>
      </c>
      <c r="B6" s="591"/>
      <c r="C6" s="591"/>
      <c r="D6" s="591"/>
      <c r="E6" s="591"/>
      <c r="F6" s="591"/>
      <c r="G6" s="591"/>
      <c r="H6" s="591"/>
      <c r="I6" s="591"/>
      <c r="J6" s="6"/>
    </row>
    <row r="7" spans="1:12" ht="15.75">
      <c r="A7" s="590" t="str">
        <f>'Descriere indicatori'!B10&amp;". "&amp;'Descriere indicatori'!C10</f>
        <v xml:space="preserve">I7. Articole in extenso în reviste ştiinţifice recunoscute în domenii conexe* </v>
      </c>
      <c r="B7" s="590"/>
      <c r="C7" s="590"/>
      <c r="D7" s="590"/>
      <c r="E7" s="590"/>
      <c r="F7" s="590"/>
      <c r="G7" s="590"/>
      <c r="H7" s="590"/>
      <c r="I7" s="590"/>
      <c r="J7" s="6"/>
    </row>
    <row r="8" spans="1:12" ht="16.5" thickBot="1">
      <c r="A8" s="176"/>
      <c r="B8" s="176"/>
      <c r="C8" s="176"/>
      <c r="D8" s="176"/>
      <c r="E8" s="176"/>
      <c r="F8" s="176"/>
      <c r="G8" s="176"/>
      <c r="H8" s="176"/>
      <c r="I8" s="176"/>
      <c r="J8" s="6"/>
    </row>
    <row r="9" spans="1:12" ht="30.75" thickBot="1">
      <c r="A9" s="158" t="s">
        <v>55</v>
      </c>
      <c r="B9" s="159" t="s">
        <v>83</v>
      </c>
      <c r="C9" s="159" t="s">
        <v>52</v>
      </c>
      <c r="D9" s="159" t="s">
        <v>57</v>
      </c>
      <c r="E9" s="159" t="s">
        <v>80</v>
      </c>
      <c r="F9" s="160" t="s">
        <v>87</v>
      </c>
      <c r="G9" s="159" t="s">
        <v>58</v>
      </c>
      <c r="H9" s="159" t="s">
        <v>111</v>
      </c>
      <c r="I9" s="161" t="s">
        <v>90</v>
      </c>
      <c r="J9" s="6"/>
      <c r="K9" s="261" t="s">
        <v>108</v>
      </c>
    </row>
    <row r="10" spans="1:12" ht="15.75">
      <c r="A10" s="179">
        <v>1</v>
      </c>
      <c r="B10" s="180"/>
      <c r="C10" s="148"/>
      <c r="D10" s="148"/>
      <c r="E10" s="148"/>
      <c r="F10" s="149"/>
      <c r="G10" s="148"/>
      <c r="H10" s="181"/>
      <c r="I10" s="314"/>
      <c r="J10" s="6"/>
      <c r="K10" s="262">
        <v>5</v>
      </c>
      <c r="L10" s="360" t="s">
        <v>248</v>
      </c>
    </row>
    <row r="11" spans="1:12" ht="15.75">
      <c r="A11" s="151">
        <f>A10+1</f>
        <v>2</v>
      </c>
      <c r="B11" s="145"/>
      <c r="C11" s="145"/>
      <c r="D11" s="145"/>
      <c r="E11" s="41"/>
      <c r="F11" s="118"/>
      <c r="G11" s="118"/>
      <c r="H11" s="118"/>
      <c r="I11" s="309"/>
      <c r="J11" s="50"/>
      <c r="K11" s="57"/>
    </row>
    <row r="12" spans="1:12" ht="15.75">
      <c r="A12" s="151">
        <f t="shared" ref="A12:A19" si="0">A11+1</f>
        <v>3</v>
      </c>
      <c r="B12" s="145"/>
      <c r="C12" s="116"/>
      <c r="D12" s="145"/>
      <c r="E12" s="182"/>
      <c r="F12" s="117"/>
      <c r="G12" s="118"/>
      <c r="H12" s="118"/>
      <c r="I12" s="309"/>
      <c r="J12" s="50"/>
    </row>
    <row r="13" spans="1:12" ht="15.75">
      <c r="A13" s="151">
        <f t="shared" si="0"/>
        <v>4</v>
      </c>
      <c r="B13" s="116"/>
      <c r="C13" s="116"/>
      <c r="D13" s="116"/>
      <c r="E13" s="182"/>
      <c r="F13" s="117"/>
      <c r="G13" s="118"/>
      <c r="H13" s="118"/>
      <c r="I13" s="309"/>
      <c r="J13" s="6"/>
    </row>
    <row r="14" spans="1:12" ht="15.75">
      <c r="A14" s="151">
        <f t="shared" si="0"/>
        <v>5</v>
      </c>
      <c r="B14" s="116"/>
      <c r="C14" s="116"/>
      <c r="D14" s="116"/>
      <c r="E14" s="182"/>
      <c r="F14" s="117"/>
      <c r="G14" s="117"/>
      <c r="H14" s="117"/>
      <c r="I14" s="309"/>
      <c r="J14" s="6"/>
    </row>
    <row r="15" spans="1:12" ht="15.75">
      <c r="A15" s="151">
        <f t="shared" si="0"/>
        <v>6</v>
      </c>
      <c r="B15" s="116"/>
      <c r="C15" s="116"/>
      <c r="D15" s="116"/>
      <c r="E15" s="182"/>
      <c r="F15" s="117"/>
      <c r="G15" s="117"/>
      <c r="H15" s="117"/>
      <c r="I15" s="309"/>
      <c r="J15" s="6"/>
    </row>
    <row r="16" spans="1:12" ht="15.75">
      <c r="A16" s="151">
        <f t="shared" si="0"/>
        <v>7</v>
      </c>
      <c r="B16" s="116"/>
      <c r="C16" s="116"/>
      <c r="D16" s="116"/>
      <c r="E16" s="41"/>
      <c r="F16" s="117"/>
      <c r="G16" s="117"/>
      <c r="H16" s="117"/>
      <c r="I16" s="309"/>
      <c r="J16" s="6"/>
    </row>
    <row r="17" spans="1:10" ht="15.75">
      <c r="A17" s="151">
        <f t="shared" si="0"/>
        <v>8</v>
      </c>
      <c r="B17" s="116"/>
      <c r="C17" s="116"/>
      <c r="D17" s="116"/>
      <c r="E17" s="182"/>
      <c r="F17" s="117"/>
      <c r="G17" s="117"/>
      <c r="H17" s="117"/>
      <c r="I17" s="309"/>
      <c r="J17" s="6"/>
    </row>
    <row r="18" spans="1:10" ht="15.75">
      <c r="A18" s="151">
        <f t="shared" si="0"/>
        <v>9</v>
      </c>
      <c r="B18" s="183"/>
      <c r="C18" s="184"/>
      <c r="D18" s="116"/>
      <c r="E18" s="182"/>
      <c r="F18" s="182"/>
      <c r="G18" s="182"/>
      <c r="H18" s="182"/>
      <c r="I18" s="318"/>
      <c r="J18" s="6"/>
    </row>
    <row r="19" spans="1:10" ht="16.5" thickBot="1">
      <c r="A19" s="178">
        <f t="shared" si="0"/>
        <v>10</v>
      </c>
      <c r="B19" s="120"/>
      <c r="C19" s="120"/>
      <c r="D19" s="120"/>
      <c r="E19" s="185"/>
      <c r="F19" s="121"/>
      <c r="G19" s="121"/>
      <c r="H19" s="121"/>
      <c r="I19" s="310"/>
      <c r="J19" s="6"/>
    </row>
    <row r="20" spans="1:10" ht="16.5" thickBot="1">
      <c r="A20" s="345"/>
      <c r="B20" s="123"/>
      <c r="C20" s="123"/>
      <c r="D20" s="123"/>
      <c r="E20" s="123"/>
      <c r="F20" s="123"/>
      <c r="G20" s="123"/>
      <c r="H20" s="125" t="str">
        <f>"Total "&amp;LEFT(A7,2)</f>
        <v>Total I7</v>
      </c>
      <c r="I20" s="126">
        <f>SUM(I10:I19)</f>
        <v>0</v>
      </c>
      <c r="J20" s="6"/>
    </row>
    <row r="21" spans="1:10">
      <c r="A21" s="43"/>
      <c r="B21" s="43"/>
      <c r="C21" s="43"/>
      <c r="D21" s="43"/>
      <c r="E21" s="43"/>
      <c r="F21" s="43"/>
      <c r="G21" s="43"/>
      <c r="H21" s="43"/>
      <c r="I21" s="44"/>
    </row>
    <row r="22" spans="1:10" ht="33.75" customHeight="1">
      <c r="A22" s="58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9"/>
      <c r="C22" s="589"/>
      <c r="D22" s="589"/>
      <c r="E22" s="589"/>
      <c r="F22" s="589"/>
      <c r="G22" s="589"/>
      <c r="H22" s="589"/>
      <c r="I22" s="589"/>
    </row>
    <row r="23" spans="1:10">
      <c r="A23" s="45"/>
    </row>
    <row r="24" spans="1:10">
      <c r="A24" s="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workbookViewId="0">
      <selection activeCell="H28" sqref="H2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Proiectării de Arhitectură</v>
      </c>
      <c r="B3" s="255"/>
      <c r="C3" s="255"/>
    </row>
    <row r="4" spans="1:12">
      <c r="A4" s="123" t="str">
        <f>'Date initiale'!C6&amp;", "&amp;'Date initiale'!C7</f>
        <v>[Zamfir, Mihaela Magdalena], C22</v>
      </c>
      <c r="B4" s="123"/>
      <c r="C4" s="123"/>
    </row>
    <row r="5" spans="1:12" s="188" customFormat="1">
      <c r="A5" s="123"/>
      <c r="B5" s="123"/>
      <c r="C5" s="123"/>
    </row>
    <row r="6" spans="1:12" ht="15.75">
      <c r="A6" s="587" t="s">
        <v>110</v>
      </c>
      <c r="B6" s="587"/>
      <c r="C6" s="587"/>
      <c r="D6" s="587"/>
      <c r="E6" s="587"/>
      <c r="F6" s="587"/>
      <c r="G6" s="587"/>
      <c r="H6" s="587"/>
      <c r="I6" s="587"/>
    </row>
    <row r="7" spans="1:12" ht="15.75">
      <c r="A7" s="590" t="str">
        <f>'Descriere indicatori'!B11&amp;". "&amp;'Descriere indicatori'!C11</f>
        <v xml:space="preserve">I8. Studii in extenso apărute în volume colective publicate la edituri de prestigiu internaţional* </v>
      </c>
      <c r="B7" s="590"/>
      <c r="C7" s="590"/>
      <c r="D7" s="590"/>
      <c r="E7" s="590"/>
      <c r="F7" s="590"/>
      <c r="G7" s="590"/>
      <c r="H7" s="590"/>
      <c r="I7" s="590"/>
    </row>
    <row r="8" spans="1:12" ht="15.75" thickBot="1">
      <c r="A8" s="175"/>
      <c r="B8" s="175"/>
      <c r="C8" s="175"/>
      <c r="D8" s="175"/>
      <c r="E8" s="175"/>
      <c r="F8" s="175"/>
      <c r="G8" s="175"/>
      <c r="H8" s="175"/>
      <c r="I8" s="175"/>
    </row>
    <row r="9" spans="1:12" ht="30.75" thickBot="1">
      <c r="A9" s="158" t="s">
        <v>55</v>
      </c>
      <c r="B9" s="159" t="s">
        <v>83</v>
      </c>
      <c r="C9" s="159" t="s">
        <v>52</v>
      </c>
      <c r="D9" s="159" t="s">
        <v>57</v>
      </c>
      <c r="E9" s="159" t="s">
        <v>80</v>
      </c>
      <c r="F9" s="160" t="s">
        <v>87</v>
      </c>
      <c r="G9" s="159" t="s">
        <v>58</v>
      </c>
      <c r="H9" s="159" t="s">
        <v>111</v>
      </c>
      <c r="I9" s="161" t="s">
        <v>90</v>
      </c>
      <c r="K9" s="261" t="s">
        <v>108</v>
      </c>
    </row>
    <row r="10" spans="1:12">
      <c r="A10" s="109">
        <v>1</v>
      </c>
      <c r="B10" s="110"/>
      <c r="C10" s="110"/>
      <c r="D10" s="110"/>
      <c r="E10" s="111"/>
      <c r="F10" s="112"/>
      <c r="G10" s="112"/>
      <c r="H10" s="112"/>
      <c r="I10" s="314"/>
      <c r="K10" s="262">
        <v>10</v>
      </c>
      <c r="L10" s="360" t="s">
        <v>249</v>
      </c>
    </row>
    <row r="11" spans="1:12">
      <c r="A11" s="170">
        <f>A10+1</f>
        <v>2</v>
      </c>
      <c r="B11" s="168"/>
      <c r="C11" s="115"/>
      <c r="D11" s="168"/>
      <c r="E11" s="116"/>
      <c r="F11" s="117"/>
      <c r="G11" s="117"/>
      <c r="H11" s="117"/>
      <c r="I11" s="309"/>
      <c r="K11" s="57"/>
    </row>
    <row r="12" spans="1:12">
      <c r="A12" s="170">
        <f t="shared" ref="A12:A18" si="0">A11+1</f>
        <v>3</v>
      </c>
      <c r="B12" s="115"/>
      <c r="C12" s="115"/>
      <c r="D12" s="115"/>
      <c r="E12" s="116"/>
      <c r="F12" s="117"/>
      <c r="G12" s="117"/>
      <c r="H12" s="117"/>
      <c r="I12" s="309"/>
    </row>
    <row r="13" spans="1:12">
      <c r="A13" s="170">
        <f t="shared" si="0"/>
        <v>4</v>
      </c>
      <c r="B13" s="115"/>
      <c r="C13" s="115"/>
      <c r="D13" s="115"/>
      <c r="E13" s="116"/>
      <c r="F13" s="117"/>
      <c r="G13" s="117"/>
      <c r="H13" s="117"/>
      <c r="I13" s="309"/>
    </row>
    <row r="14" spans="1:12">
      <c r="A14" s="170">
        <f t="shared" si="0"/>
        <v>5</v>
      </c>
      <c r="B14" s="115"/>
      <c r="C14" s="115"/>
      <c r="D14" s="115"/>
      <c r="E14" s="116"/>
      <c r="F14" s="117"/>
      <c r="G14" s="117"/>
      <c r="H14" s="117"/>
      <c r="I14" s="309"/>
    </row>
    <row r="15" spans="1:12">
      <c r="A15" s="170">
        <f t="shared" si="0"/>
        <v>6</v>
      </c>
      <c r="B15" s="115"/>
      <c r="C15" s="115"/>
      <c r="D15" s="115"/>
      <c r="E15" s="116"/>
      <c r="F15" s="117"/>
      <c r="G15" s="117"/>
      <c r="H15" s="117"/>
      <c r="I15" s="309"/>
    </row>
    <row r="16" spans="1:12">
      <c r="A16" s="170">
        <f t="shared" si="0"/>
        <v>7</v>
      </c>
      <c r="B16" s="115"/>
      <c r="C16" s="115"/>
      <c r="D16" s="115"/>
      <c r="E16" s="116"/>
      <c r="F16" s="117"/>
      <c r="G16" s="117"/>
      <c r="H16" s="117"/>
      <c r="I16" s="309"/>
    </row>
    <row r="17" spans="1:10">
      <c r="A17" s="170">
        <f t="shared" si="0"/>
        <v>8</v>
      </c>
      <c r="B17" s="115"/>
      <c r="C17" s="115"/>
      <c r="D17" s="115"/>
      <c r="E17" s="116"/>
      <c r="F17" s="117"/>
      <c r="G17" s="117"/>
      <c r="H17" s="117"/>
      <c r="I17" s="309"/>
    </row>
    <row r="18" spans="1:10">
      <c r="A18" s="170">
        <f t="shared" si="0"/>
        <v>9</v>
      </c>
      <c r="B18" s="115"/>
      <c r="C18" s="115"/>
      <c r="D18" s="115"/>
      <c r="E18" s="116"/>
      <c r="F18" s="117"/>
      <c r="G18" s="117"/>
      <c r="H18" s="117"/>
      <c r="I18" s="309"/>
    </row>
    <row r="19" spans="1:10" ht="15.75" thickBot="1">
      <c r="A19" s="124">
        <f>A18+1</f>
        <v>10</v>
      </c>
      <c r="B19" s="119"/>
      <c r="C19" s="119"/>
      <c r="D19" s="119"/>
      <c r="E19" s="120"/>
      <c r="F19" s="121"/>
      <c r="G19" s="121"/>
      <c r="H19" s="121"/>
      <c r="I19" s="310"/>
    </row>
    <row r="20" spans="1:10" ht="16.5" thickBot="1">
      <c r="A20" s="345"/>
      <c r="B20" s="123"/>
      <c r="C20" s="123"/>
      <c r="D20" s="123"/>
      <c r="E20" s="123"/>
      <c r="F20" s="123"/>
      <c r="G20" s="123"/>
      <c r="H20" s="125" t="str">
        <f>"Total "&amp;LEFT(A7,2)</f>
        <v>Total I8</v>
      </c>
      <c r="I20" s="126">
        <f>SUM(I10:I19)</f>
        <v>0</v>
      </c>
      <c r="J20" s="6"/>
    </row>
    <row r="22" spans="1:10" ht="33.75" customHeight="1">
      <c r="A22" s="58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9"/>
      <c r="C22" s="589"/>
      <c r="D22" s="589"/>
      <c r="E22" s="589"/>
      <c r="F22" s="589"/>
      <c r="G22" s="589"/>
      <c r="H22" s="589"/>
      <c r="I22" s="58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8" customWidth="1"/>
    <col min="8" max="8" width="10" customWidth="1"/>
    <col min="9" max="10"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Proiectării de Arhitectură</v>
      </c>
      <c r="B3" s="255"/>
      <c r="C3" s="255"/>
    </row>
    <row r="4" spans="1:12">
      <c r="A4" s="123" t="str">
        <f>'Date initiale'!C6&amp;", "&amp;'Date initiale'!C7</f>
        <v>[Zamfir, Mihaela Magdalena], C22</v>
      </c>
      <c r="B4" s="123"/>
      <c r="C4" s="123"/>
    </row>
    <row r="5" spans="1:12" s="188" customFormat="1">
      <c r="A5" s="123"/>
      <c r="B5" s="123"/>
      <c r="C5" s="123"/>
    </row>
    <row r="6" spans="1:12" ht="15.75">
      <c r="A6" s="587" t="s">
        <v>110</v>
      </c>
      <c r="B6" s="587"/>
      <c r="C6" s="587"/>
      <c r="D6" s="587"/>
      <c r="E6" s="587"/>
      <c r="F6" s="587"/>
      <c r="G6" s="587"/>
      <c r="H6" s="587"/>
      <c r="I6" s="587"/>
    </row>
    <row r="7" spans="1:12" ht="15.75" customHeight="1">
      <c r="A7" s="590" t="str">
        <f>'Descriere indicatori'!B12&amp;". "&amp;'Descriere indicatori'!C12</f>
        <v xml:space="preserve">I9. Studii in extenso apărute în volume colective publicate la edituri de prestigiu naţional* </v>
      </c>
      <c r="B7" s="590"/>
      <c r="C7" s="590"/>
      <c r="D7" s="590"/>
      <c r="E7" s="590"/>
      <c r="F7" s="590"/>
      <c r="G7" s="590"/>
      <c r="H7" s="590"/>
      <c r="I7" s="590"/>
      <c r="J7" s="189"/>
    </row>
    <row r="8" spans="1:12" ht="16.5" thickBot="1">
      <c r="A8" s="187"/>
      <c r="B8" s="187"/>
      <c r="C8" s="187"/>
      <c r="D8" s="187"/>
      <c r="E8" s="187"/>
      <c r="F8" s="187"/>
      <c r="G8" s="175"/>
      <c r="H8" s="187"/>
      <c r="I8" s="187"/>
      <c r="J8" s="187"/>
    </row>
    <row r="9" spans="1:12" ht="30.75" thickBot="1">
      <c r="A9" s="158" t="s">
        <v>55</v>
      </c>
      <c r="B9" s="159" t="s">
        <v>83</v>
      </c>
      <c r="C9" s="159" t="s">
        <v>56</v>
      </c>
      <c r="D9" s="159" t="s">
        <v>57</v>
      </c>
      <c r="E9" s="159" t="s">
        <v>80</v>
      </c>
      <c r="F9" s="160" t="s">
        <v>87</v>
      </c>
      <c r="G9" s="159" t="s">
        <v>58</v>
      </c>
      <c r="H9" s="159" t="s">
        <v>111</v>
      </c>
      <c r="I9" s="161" t="s">
        <v>90</v>
      </c>
      <c r="K9" s="261" t="s">
        <v>108</v>
      </c>
    </row>
    <row r="10" spans="1:12">
      <c r="A10" s="190">
        <v>1</v>
      </c>
      <c r="B10" s="180"/>
      <c r="C10" s="180"/>
      <c r="D10" s="180"/>
      <c r="E10" s="148"/>
      <c r="F10" s="149"/>
      <c r="G10" s="112"/>
      <c r="H10" s="149"/>
      <c r="I10" s="314"/>
      <c r="K10" s="262">
        <v>7</v>
      </c>
      <c r="L10" s="360" t="s">
        <v>249</v>
      </c>
    </row>
    <row r="11" spans="1:12">
      <c r="A11" s="191">
        <f>A10+1</f>
        <v>2</v>
      </c>
      <c r="B11" s="168"/>
      <c r="C11" s="168"/>
      <c r="D11" s="168"/>
      <c r="E11" s="182"/>
      <c r="F11" s="117"/>
      <c r="G11" s="117"/>
      <c r="H11" s="117"/>
      <c r="I11" s="309"/>
      <c r="K11" s="57"/>
    </row>
    <row r="12" spans="1:12">
      <c r="A12" s="191">
        <f t="shared" ref="A12:A19" si="0">A11+1</f>
        <v>3</v>
      </c>
      <c r="B12" s="168"/>
      <c r="C12" s="115"/>
      <c r="D12" s="168"/>
      <c r="E12" s="182"/>
      <c r="F12" s="117"/>
      <c r="G12" s="117"/>
      <c r="H12" s="117"/>
      <c r="I12" s="309"/>
    </row>
    <row r="13" spans="1:12">
      <c r="A13" s="191">
        <f t="shared" si="0"/>
        <v>4</v>
      </c>
      <c r="B13" s="168"/>
      <c r="C13" s="115"/>
      <c r="D13" s="168"/>
      <c r="E13" s="182"/>
      <c r="F13" s="117"/>
      <c r="G13" s="117"/>
      <c r="H13" s="117"/>
      <c r="I13" s="309"/>
    </row>
    <row r="14" spans="1:12">
      <c r="A14" s="191">
        <f t="shared" si="0"/>
        <v>5</v>
      </c>
      <c r="B14" s="192"/>
      <c r="C14" s="192"/>
      <c r="D14" s="192"/>
      <c r="E14" s="192"/>
      <c r="F14" s="192"/>
      <c r="G14" s="117"/>
      <c r="H14" s="192"/>
      <c r="I14" s="319"/>
    </row>
    <row r="15" spans="1:12">
      <c r="A15" s="191">
        <f t="shared" si="0"/>
        <v>6</v>
      </c>
      <c r="B15" s="192"/>
      <c r="C15" s="192"/>
      <c r="D15" s="192"/>
      <c r="E15" s="192"/>
      <c r="F15" s="192"/>
      <c r="G15" s="117"/>
      <c r="H15" s="192"/>
      <c r="I15" s="319"/>
    </row>
    <row r="16" spans="1:12">
      <c r="A16" s="191">
        <f t="shared" si="0"/>
        <v>7</v>
      </c>
      <c r="B16" s="192"/>
      <c r="C16" s="192"/>
      <c r="D16" s="192"/>
      <c r="E16" s="192"/>
      <c r="F16" s="192"/>
      <c r="G16" s="117"/>
      <c r="H16" s="192"/>
      <c r="I16" s="319"/>
    </row>
    <row r="17" spans="1:10">
      <c r="A17" s="191">
        <f t="shared" si="0"/>
        <v>8</v>
      </c>
      <c r="B17" s="192"/>
      <c r="C17" s="192"/>
      <c r="D17" s="192"/>
      <c r="E17" s="192"/>
      <c r="F17" s="192"/>
      <c r="G17" s="117"/>
      <c r="H17" s="192"/>
      <c r="I17" s="319"/>
    </row>
    <row r="18" spans="1:10">
      <c r="A18" s="191">
        <f t="shared" si="0"/>
        <v>9</v>
      </c>
      <c r="B18" s="192"/>
      <c r="C18" s="192"/>
      <c r="D18" s="192"/>
      <c r="E18" s="192"/>
      <c r="F18" s="192"/>
      <c r="G18" s="117"/>
      <c r="H18" s="192"/>
      <c r="I18" s="319"/>
    </row>
    <row r="19" spans="1:10" ht="15.75" thickBot="1">
      <c r="A19" s="153">
        <f t="shared" si="0"/>
        <v>10</v>
      </c>
      <c r="B19" s="193"/>
      <c r="C19" s="193"/>
      <c r="D19" s="193"/>
      <c r="E19" s="193"/>
      <c r="F19" s="193"/>
      <c r="G19" s="121"/>
      <c r="H19" s="193"/>
      <c r="I19" s="320"/>
    </row>
    <row r="20" spans="1:10" s="188" customFormat="1" ht="16.5" thickBot="1">
      <c r="A20" s="345"/>
      <c r="B20" s="123"/>
      <c r="C20" s="123"/>
      <c r="D20" s="123"/>
      <c r="E20" s="123"/>
      <c r="F20" s="123"/>
      <c r="G20" s="123"/>
      <c r="H20" s="125" t="str">
        <f>"Total "&amp;LEFT(A7,2)</f>
        <v>Total I9</v>
      </c>
      <c r="I20" s="126">
        <f>SUM(I10:I19)</f>
        <v>0</v>
      </c>
      <c r="J20" s="6"/>
    </row>
    <row r="22" spans="1:10" ht="33.75" customHeight="1">
      <c r="A22" s="58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9"/>
      <c r="C22" s="589"/>
      <c r="D22" s="589"/>
      <c r="E22" s="589"/>
      <c r="F22" s="589"/>
      <c r="G22" s="589"/>
      <c r="H22" s="589"/>
      <c r="I22" s="589"/>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Proiectării de Arhitectură</v>
      </c>
      <c r="B3" s="255"/>
      <c r="C3" s="255"/>
    </row>
    <row r="4" spans="1:12">
      <c r="A4" s="123" t="str">
        <f>'Date initiale'!C6&amp;", "&amp;'Date initiale'!C7</f>
        <v>[Zamfir, Mihaela Magdalena], C22</v>
      </c>
      <c r="B4" s="123"/>
      <c r="C4" s="123"/>
    </row>
    <row r="5" spans="1:12" s="188" customFormat="1">
      <c r="A5" s="123"/>
      <c r="B5" s="123"/>
      <c r="C5" s="123"/>
    </row>
    <row r="6" spans="1:12" ht="15.75">
      <c r="A6" s="587" t="s">
        <v>110</v>
      </c>
      <c r="B6" s="587"/>
      <c r="C6" s="587"/>
      <c r="D6" s="587"/>
      <c r="E6" s="587"/>
      <c r="F6" s="587"/>
      <c r="G6" s="587"/>
      <c r="H6" s="587"/>
      <c r="I6" s="587"/>
    </row>
    <row r="7" spans="1:12" ht="39" customHeight="1">
      <c r="A7" s="590" t="str">
        <f>'Descriere indicatori'!B13&amp;". "&amp;'Descriere indicatori'!C13</f>
        <v xml:space="preserve">I10. Studii in extenso apărute în volume colective publicate la edituri recunoscute în domeniu*, precum şi studiile aferente proiectelor* </v>
      </c>
      <c r="B7" s="590"/>
      <c r="C7" s="590"/>
      <c r="D7" s="590"/>
      <c r="E7" s="590"/>
      <c r="F7" s="590"/>
      <c r="G7" s="590"/>
      <c r="H7" s="590"/>
      <c r="I7" s="590"/>
    </row>
    <row r="8" spans="1:12" s="188" customFormat="1" ht="17.25" customHeight="1" thickBot="1">
      <c r="A8" s="38"/>
      <c r="B8" s="187"/>
      <c r="C8" s="187"/>
      <c r="D8" s="187"/>
      <c r="E8" s="187"/>
      <c r="F8" s="187"/>
      <c r="G8" s="187"/>
      <c r="H8" s="187"/>
      <c r="I8" s="187"/>
    </row>
    <row r="9" spans="1:12" ht="30.75" thickBot="1">
      <c r="A9" s="158" t="s">
        <v>55</v>
      </c>
      <c r="B9" s="159" t="s">
        <v>83</v>
      </c>
      <c r="C9" s="159" t="s">
        <v>56</v>
      </c>
      <c r="D9" s="159" t="s">
        <v>57</v>
      </c>
      <c r="E9" s="159" t="s">
        <v>80</v>
      </c>
      <c r="F9" s="160" t="s">
        <v>87</v>
      </c>
      <c r="G9" s="159" t="s">
        <v>58</v>
      </c>
      <c r="H9" s="159" t="s">
        <v>111</v>
      </c>
      <c r="I9" s="161" t="s">
        <v>90</v>
      </c>
      <c r="K9" s="261" t="s">
        <v>108</v>
      </c>
    </row>
    <row r="10" spans="1:12" ht="15.75">
      <c r="A10" s="190">
        <v>1</v>
      </c>
      <c r="B10" s="111"/>
      <c r="C10" s="148"/>
      <c r="D10" s="231"/>
      <c r="E10" s="232"/>
      <c r="F10" s="148"/>
      <c r="G10" s="148"/>
      <c r="H10" s="148"/>
      <c r="I10" s="321"/>
      <c r="J10" s="202"/>
      <c r="K10" s="262" t="s">
        <v>160</v>
      </c>
      <c r="L10" s="360" t="s">
        <v>250</v>
      </c>
    </row>
    <row r="11" spans="1:12" ht="15.75">
      <c r="A11" s="233">
        <f>A10+1</f>
        <v>2</v>
      </c>
      <c r="B11" s="146"/>
      <c r="C11" s="169"/>
      <c r="D11" s="116"/>
      <c r="E11" s="182"/>
      <c r="F11" s="169"/>
      <c r="G11" s="169"/>
      <c r="H11" s="169"/>
      <c r="I11" s="315"/>
      <c r="J11" s="202"/>
      <c r="K11" s="57"/>
      <c r="L11" s="360" t="s">
        <v>251</v>
      </c>
    </row>
    <row r="12" spans="1:12">
      <c r="A12" s="233">
        <f t="shared" ref="A12:A19" si="0">A11+1</f>
        <v>3</v>
      </c>
      <c r="B12" s="146"/>
      <c r="C12" s="146"/>
      <c r="D12" s="146"/>
      <c r="E12" s="41"/>
      <c r="F12" s="117"/>
      <c r="G12" s="117"/>
      <c r="H12" s="117"/>
      <c r="I12" s="309"/>
    </row>
    <row r="13" spans="1:12">
      <c r="A13" s="233">
        <f t="shared" si="0"/>
        <v>4</v>
      </c>
      <c r="B13" s="116"/>
      <c r="C13" s="116"/>
      <c r="D13" s="146"/>
      <c r="E13" s="41"/>
      <c r="F13" s="117"/>
      <c r="G13" s="117"/>
      <c r="H13" s="117"/>
      <c r="I13" s="309"/>
    </row>
    <row r="14" spans="1:12">
      <c r="A14" s="233">
        <f t="shared" si="0"/>
        <v>5</v>
      </c>
      <c r="B14" s="146"/>
      <c r="C14" s="116"/>
      <c r="D14" s="116"/>
      <c r="E14" s="182"/>
      <c r="F14" s="117"/>
      <c r="G14" s="117"/>
      <c r="H14" s="117"/>
      <c r="I14" s="309"/>
    </row>
    <row r="15" spans="1:12">
      <c r="A15" s="233">
        <f t="shared" si="0"/>
        <v>6</v>
      </c>
      <c r="B15" s="168"/>
      <c r="C15" s="168"/>
      <c r="D15" s="168"/>
      <c r="E15" s="182"/>
      <c r="F15" s="117"/>
      <c r="G15" s="117"/>
      <c r="H15" s="117"/>
      <c r="I15" s="309"/>
    </row>
    <row r="16" spans="1:12">
      <c r="A16" s="233">
        <f t="shared" si="0"/>
        <v>7</v>
      </c>
      <c r="B16" s="168"/>
      <c r="C16" s="115"/>
      <c r="D16" s="168"/>
      <c r="E16" s="182"/>
      <c r="F16" s="117"/>
      <c r="G16" s="117"/>
      <c r="H16" s="117"/>
      <c r="I16" s="309"/>
    </row>
    <row r="17" spans="1:9">
      <c r="A17" s="233">
        <f t="shared" si="0"/>
        <v>8</v>
      </c>
      <c r="B17" s="168"/>
      <c r="C17" s="115"/>
      <c r="D17" s="168"/>
      <c r="E17" s="182"/>
      <c r="F17" s="117"/>
      <c r="G17" s="117"/>
      <c r="H17" s="117"/>
      <c r="I17" s="309"/>
    </row>
    <row r="18" spans="1:9">
      <c r="A18" s="233">
        <f t="shared" si="0"/>
        <v>9</v>
      </c>
      <c r="B18" s="182"/>
      <c r="C18" s="41"/>
      <c r="D18" s="41"/>
      <c r="E18" s="41"/>
      <c r="F18" s="117"/>
      <c r="G18" s="117"/>
      <c r="H18" s="117"/>
      <c r="I18" s="309"/>
    </row>
    <row r="19" spans="1:9" ht="15.75" thickBot="1">
      <c r="A19" s="234">
        <f t="shared" si="0"/>
        <v>10</v>
      </c>
      <c r="B19" s="154"/>
      <c r="C19" s="120"/>
      <c r="D19" s="120"/>
      <c r="E19" s="185"/>
      <c r="F19" s="121"/>
      <c r="G19" s="121"/>
      <c r="H19" s="121"/>
      <c r="I19" s="310"/>
    </row>
    <row r="20" spans="1:9" ht="15.75" thickBot="1">
      <c r="A20" s="345"/>
      <c r="B20" s="235"/>
      <c r="C20" s="152"/>
      <c r="D20" s="186"/>
      <c r="E20" s="186"/>
      <c r="F20" s="186"/>
      <c r="G20" s="186"/>
      <c r="H20" s="125" t="str">
        <f>"Total "&amp;LEFT(A7,3)</f>
        <v>Total I10</v>
      </c>
      <c r="I20" s="236">
        <f>SUM(I10:I19)</f>
        <v>0</v>
      </c>
    </row>
    <row r="21" spans="1:9">
      <c r="A21" s="22"/>
      <c r="B21" s="16"/>
      <c r="C21" s="18"/>
      <c r="D21" s="22"/>
    </row>
    <row r="22" spans="1:9" ht="33.75" customHeight="1">
      <c r="A22" s="58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9"/>
      <c r="C22" s="589"/>
      <c r="D22" s="589"/>
      <c r="E22" s="589"/>
      <c r="F22" s="589"/>
      <c r="G22" s="589"/>
      <c r="H22" s="589"/>
      <c r="I22" s="589"/>
    </row>
    <row r="23" spans="1:9" ht="48" customHeight="1">
      <c r="A23" s="58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89"/>
      <c r="C23" s="589"/>
      <c r="D23" s="589"/>
      <c r="E23" s="589"/>
      <c r="F23" s="589"/>
      <c r="G23" s="589"/>
      <c r="H23" s="589"/>
      <c r="I23" s="589"/>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27"/>
  <sheetViews>
    <sheetView zoomScaleNormal="100" workbookViewId="0">
      <selection activeCell="L14" sqref="L14"/>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Proiectării de Arhitectură</v>
      </c>
      <c r="B3" s="255"/>
      <c r="C3" s="255"/>
    </row>
    <row r="4" spans="1:12">
      <c r="A4" s="123" t="str">
        <f>'Date initiale'!C6&amp;", "&amp;'Date initiale'!C7</f>
        <v>[Zamfir, Mihaela Magdalena], C22</v>
      </c>
      <c r="B4" s="123"/>
      <c r="C4" s="123"/>
    </row>
    <row r="5" spans="1:12" s="188" customFormat="1">
      <c r="A5" s="123"/>
      <c r="B5" s="123"/>
      <c r="C5" s="123"/>
    </row>
    <row r="6" spans="1:12" ht="15.75">
      <c r="A6" s="587" t="s">
        <v>110</v>
      </c>
      <c r="B6" s="587"/>
      <c r="C6" s="587"/>
      <c r="D6" s="587"/>
      <c r="E6" s="587"/>
      <c r="F6" s="587"/>
      <c r="G6" s="587"/>
      <c r="H6" s="587"/>
      <c r="I6" s="587"/>
      <c r="J6" s="39"/>
    </row>
    <row r="7" spans="1:12" s="391" customFormat="1" ht="39" customHeight="1">
      <c r="A7" s="592"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92"/>
      <c r="C7" s="592"/>
      <c r="D7" s="592"/>
      <c r="E7" s="592"/>
      <c r="F7" s="592"/>
      <c r="G7" s="592"/>
      <c r="H7" s="592"/>
      <c r="I7" s="592"/>
      <c r="J7" s="406"/>
    </row>
    <row r="8" spans="1:12" ht="19.5" customHeight="1" thickBot="1">
      <c r="A8" s="63"/>
      <c r="B8" s="63"/>
      <c r="C8" s="63"/>
      <c r="D8" s="63"/>
      <c r="E8" s="63"/>
      <c r="F8" s="63"/>
      <c r="G8" s="63"/>
      <c r="H8" s="63"/>
      <c r="I8" s="63"/>
      <c r="J8" s="38"/>
    </row>
    <row r="9" spans="1:12" ht="63" customHeight="1" thickBot="1">
      <c r="A9" s="223" t="s">
        <v>55</v>
      </c>
      <c r="B9" s="224" t="s">
        <v>83</v>
      </c>
      <c r="C9" s="225" t="s">
        <v>52</v>
      </c>
      <c r="D9" s="225" t="s">
        <v>134</v>
      </c>
      <c r="E9" s="224" t="s">
        <v>87</v>
      </c>
      <c r="F9" s="225" t="s">
        <v>53</v>
      </c>
      <c r="G9" s="225" t="s">
        <v>79</v>
      </c>
      <c r="H9" s="224" t="s">
        <v>54</v>
      </c>
      <c r="I9" s="230" t="s">
        <v>147</v>
      </c>
      <c r="J9" s="2"/>
      <c r="K9" s="261" t="s">
        <v>108</v>
      </c>
    </row>
    <row r="10" spans="1:12" s="188" customFormat="1" ht="83.25" customHeight="1">
      <c r="A10" s="507"/>
      <c r="B10" s="365" t="s">
        <v>274</v>
      </c>
      <c r="C10" s="524" t="s">
        <v>998</v>
      </c>
      <c r="D10" s="509" t="s">
        <v>982</v>
      </c>
      <c r="E10" s="508">
        <v>2016</v>
      </c>
      <c r="F10" s="509"/>
      <c r="G10" s="509" t="s">
        <v>983</v>
      </c>
      <c r="H10" s="509" t="s">
        <v>984</v>
      </c>
      <c r="I10" s="510">
        <v>15</v>
      </c>
      <c r="J10" s="2"/>
      <c r="K10" s="262"/>
    </row>
    <row r="11" spans="1:12" ht="94.5">
      <c r="A11" s="371">
        <v>1</v>
      </c>
      <c r="B11" s="30" t="s">
        <v>308</v>
      </c>
      <c r="C11" s="525" t="s">
        <v>288</v>
      </c>
      <c r="D11" s="52" t="s">
        <v>295</v>
      </c>
      <c r="E11" s="64">
        <v>2015</v>
      </c>
      <c r="F11" s="65"/>
      <c r="G11" s="30" t="s">
        <v>289</v>
      </c>
      <c r="H11" s="30"/>
      <c r="I11" s="322">
        <v>10</v>
      </c>
      <c r="K11" s="262" t="s">
        <v>161</v>
      </c>
      <c r="L11" s="360" t="s">
        <v>252</v>
      </c>
    </row>
    <row r="12" spans="1:12" ht="141.75">
      <c r="A12" s="372">
        <f>A11+1</f>
        <v>2</v>
      </c>
      <c r="B12" s="365" t="s">
        <v>274</v>
      </c>
      <c r="C12" s="526" t="s">
        <v>290</v>
      </c>
      <c r="D12" s="21" t="s">
        <v>296</v>
      </c>
      <c r="E12" s="20">
        <v>2015</v>
      </c>
      <c r="F12" s="28"/>
      <c r="G12" s="21" t="s">
        <v>291</v>
      </c>
      <c r="H12" s="21" t="s">
        <v>1004</v>
      </c>
      <c r="I12" s="323">
        <v>10</v>
      </c>
      <c r="K12" s="57"/>
    </row>
    <row r="13" spans="1:12" ht="126">
      <c r="A13" s="372">
        <f t="shared" ref="A13:A19" si="0">A12+1</f>
        <v>3</v>
      </c>
      <c r="B13" s="21" t="s">
        <v>309</v>
      </c>
      <c r="C13" s="526" t="s">
        <v>999</v>
      </c>
      <c r="D13" s="21" t="s">
        <v>294</v>
      </c>
      <c r="E13" s="20">
        <v>2014</v>
      </c>
      <c r="F13" s="23"/>
      <c r="G13" s="21" t="s">
        <v>281</v>
      </c>
      <c r="H13" s="21" t="s">
        <v>1005</v>
      </c>
      <c r="I13" s="323">
        <v>10</v>
      </c>
    </row>
    <row r="14" spans="1:12" ht="63">
      <c r="A14" s="372">
        <f t="shared" si="0"/>
        <v>4</v>
      </c>
      <c r="B14" s="21" t="s">
        <v>310</v>
      </c>
      <c r="C14" s="526" t="s">
        <v>282</v>
      </c>
      <c r="D14" s="21" t="s">
        <v>293</v>
      </c>
      <c r="E14" s="21">
        <v>2014</v>
      </c>
      <c r="F14" s="23"/>
      <c r="G14" s="21" t="s">
        <v>281</v>
      </c>
      <c r="H14" s="21" t="s">
        <v>1006</v>
      </c>
      <c r="I14" s="323">
        <v>10</v>
      </c>
    </row>
    <row r="15" spans="1:12" ht="94.5">
      <c r="A15" s="372">
        <f t="shared" si="0"/>
        <v>5</v>
      </c>
      <c r="B15" s="365" t="s">
        <v>274</v>
      </c>
      <c r="C15" s="526" t="s">
        <v>292</v>
      </c>
      <c r="D15" s="21" t="s">
        <v>297</v>
      </c>
      <c r="E15" s="21">
        <v>2013</v>
      </c>
      <c r="F15" s="21"/>
      <c r="G15" s="21" t="s">
        <v>298</v>
      </c>
      <c r="H15" s="21"/>
      <c r="I15" s="323">
        <v>10</v>
      </c>
    </row>
    <row r="16" spans="1:12" ht="94.5">
      <c r="A16" s="372">
        <f t="shared" si="0"/>
        <v>6</v>
      </c>
      <c r="B16" s="21" t="s">
        <v>309</v>
      </c>
      <c r="C16" s="21" t="s">
        <v>1000</v>
      </c>
      <c r="D16" s="21" t="s">
        <v>299</v>
      </c>
      <c r="E16" s="20">
        <v>2013</v>
      </c>
      <c r="F16" s="20"/>
      <c r="G16" s="21" t="s">
        <v>300</v>
      </c>
      <c r="H16" s="20"/>
      <c r="I16" s="323">
        <v>10</v>
      </c>
    </row>
    <row r="17" spans="1:10" ht="110.25">
      <c r="A17" s="372">
        <f t="shared" si="0"/>
        <v>7</v>
      </c>
      <c r="B17" s="365" t="s">
        <v>274</v>
      </c>
      <c r="C17" s="21" t="s">
        <v>1001</v>
      </c>
      <c r="D17" s="21" t="s">
        <v>301</v>
      </c>
      <c r="E17" s="20">
        <v>2011</v>
      </c>
      <c r="F17" s="20"/>
      <c r="G17" s="21" t="s">
        <v>302</v>
      </c>
      <c r="H17" s="20"/>
      <c r="I17" s="323">
        <v>10</v>
      </c>
    </row>
    <row r="18" spans="1:10" ht="78.75">
      <c r="A18" s="372">
        <f t="shared" si="0"/>
        <v>8</v>
      </c>
      <c r="B18" s="365" t="s">
        <v>274</v>
      </c>
      <c r="C18" s="526" t="s">
        <v>303</v>
      </c>
      <c r="D18" s="21" t="s">
        <v>304</v>
      </c>
      <c r="E18" s="20">
        <v>2011</v>
      </c>
      <c r="F18" s="20"/>
      <c r="G18" s="21" t="s">
        <v>305</v>
      </c>
      <c r="H18" s="20"/>
      <c r="I18" s="323">
        <v>10</v>
      </c>
    </row>
    <row r="19" spans="1:10" s="391" customFormat="1" ht="126">
      <c r="A19" s="400">
        <f t="shared" si="0"/>
        <v>9</v>
      </c>
      <c r="B19" s="401" t="s">
        <v>274</v>
      </c>
      <c r="C19" s="402" t="s">
        <v>1002</v>
      </c>
      <c r="D19" s="402" t="s">
        <v>689</v>
      </c>
      <c r="E19" s="402">
        <v>2007</v>
      </c>
      <c r="F19" s="403"/>
      <c r="G19" s="527" t="s">
        <v>666</v>
      </c>
      <c r="H19" s="402"/>
      <c r="I19" s="404">
        <v>10</v>
      </c>
      <c r="J19" s="405"/>
    </row>
    <row r="20" spans="1:10" ht="16.5" thickBot="1">
      <c r="A20" s="66"/>
      <c r="B20" s="51"/>
      <c r="C20" s="67"/>
      <c r="D20" s="51"/>
      <c r="E20" s="51"/>
      <c r="F20" s="67"/>
      <c r="G20" s="67"/>
      <c r="H20" s="67"/>
      <c r="I20" s="324"/>
    </row>
    <row r="21" spans="1:10" ht="16.5" thickBot="1">
      <c r="A21" s="344"/>
      <c r="C21" s="22"/>
      <c r="D21" s="26"/>
      <c r="E21" s="18"/>
      <c r="H21" s="125" t="str">
        <f>"Total "&amp;LEFT(A7,4)</f>
        <v>Total I11a</v>
      </c>
      <c r="I21" s="364">
        <f>SUM(I10:I20)</f>
        <v>105</v>
      </c>
    </row>
    <row r="22" spans="1:10" ht="15.75">
      <c r="A22" s="55"/>
      <c r="C22" s="22"/>
      <c r="D22" s="27"/>
      <c r="E22" s="18"/>
    </row>
    <row r="23" spans="1:10">
      <c r="C23" s="22"/>
      <c r="D23" s="27"/>
      <c r="E23" s="18"/>
      <c r="F23" s="22"/>
      <c r="G23" s="22"/>
    </row>
    <row r="24" spans="1:10">
      <c r="C24" s="22"/>
      <c r="D24" s="26"/>
      <c r="E24" s="18"/>
      <c r="F24" s="22"/>
      <c r="G24" s="22"/>
    </row>
    <row r="25" spans="1:10">
      <c r="C25" s="22"/>
      <c r="D25" s="26"/>
      <c r="E25" s="18"/>
      <c r="F25" s="22"/>
      <c r="G25" s="22"/>
    </row>
    <row r="26" spans="1:10">
      <c r="C26" s="22"/>
      <c r="D26" s="26"/>
      <c r="E26" s="18"/>
      <c r="F26" s="22"/>
      <c r="G26" s="22"/>
    </row>
    <row r="27" spans="1:10">
      <c r="C27" s="22"/>
      <c r="D27" s="16"/>
      <c r="E27" s="18"/>
      <c r="F27" s="22"/>
      <c r="G27"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N47"/>
  <sheetViews>
    <sheetView zoomScale="85" zoomScaleNormal="85" workbookViewId="0">
      <selection activeCell="T40" sqref="T4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391" customWidth="1"/>
    <col min="8" max="8" width="9.7109375" customWidth="1"/>
  </cols>
  <sheetData>
    <row r="1" spans="1:14" ht="15.75">
      <c r="A1" s="255" t="str">
        <f>'Date initiale'!C3</f>
        <v>Universitatea de Arhitectură și Urbanism "Ion Mincu" București</v>
      </c>
      <c r="B1" s="255"/>
      <c r="C1" s="255"/>
      <c r="D1" s="17"/>
    </row>
    <row r="2" spans="1:14" ht="15.75">
      <c r="A2" s="255" t="str">
        <f>'Date initiale'!B4&amp;" "&amp;'Date initiale'!C4</f>
        <v>Facultatea ARHITECTURA</v>
      </c>
      <c r="B2" s="255"/>
      <c r="C2" s="255"/>
      <c r="D2" s="17"/>
    </row>
    <row r="3" spans="1:14" ht="15.75">
      <c r="A3" s="255" t="str">
        <f>'Date initiale'!B5&amp;" "&amp;'Date initiale'!C5</f>
        <v>Departamentul Sinteza Proiectării de Arhitectură</v>
      </c>
      <c r="B3" s="255"/>
      <c r="C3" s="255"/>
      <c r="D3" s="17"/>
    </row>
    <row r="4" spans="1:14">
      <c r="A4" s="123" t="str">
        <f>'Date initiale'!C6&amp;", "&amp;'Date initiale'!C7</f>
        <v>[Zamfir, Mihaela Magdalena], C22</v>
      </c>
      <c r="B4" s="123"/>
      <c r="C4" s="123"/>
    </row>
    <row r="5" spans="1:14" s="188" customFormat="1">
      <c r="A5" s="123"/>
      <c r="B5" s="123"/>
      <c r="C5" s="123"/>
      <c r="G5" s="391"/>
    </row>
    <row r="6" spans="1:14" ht="15.75">
      <c r="A6" s="587" t="s">
        <v>110</v>
      </c>
      <c r="B6" s="587"/>
      <c r="C6" s="587"/>
      <c r="D6" s="587"/>
      <c r="E6" s="587"/>
      <c r="F6" s="587"/>
      <c r="G6" s="587"/>
      <c r="H6" s="587"/>
      <c r="I6" s="39"/>
      <c r="J6" s="39"/>
    </row>
    <row r="7" spans="1:14" ht="48" customHeight="1">
      <c r="A7" s="593"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93"/>
      <c r="C7" s="593"/>
      <c r="D7" s="593"/>
      <c r="E7" s="593"/>
      <c r="F7" s="593"/>
      <c r="G7" s="593"/>
      <c r="H7" s="593"/>
      <c r="I7" s="189"/>
      <c r="J7" s="189"/>
    </row>
    <row r="8" spans="1:14" ht="21.75" customHeight="1" thickBot="1">
      <c r="A8" s="61"/>
      <c r="B8" s="61"/>
      <c r="C8" s="61"/>
      <c r="D8" s="61"/>
      <c r="E8" s="61"/>
      <c r="F8" s="61"/>
      <c r="G8" s="407"/>
      <c r="H8" s="61"/>
    </row>
    <row r="9" spans="1:14" ht="30.75" thickBot="1">
      <c r="A9" s="194" t="s">
        <v>55</v>
      </c>
      <c r="B9" s="373" t="s">
        <v>83</v>
      </c>
      <c r="C9" s="373" t="s">
        <v>136</v>
      </c>
      <c r="D9" s="373" t="s">
        <v>137</v>
      </c>
      <c r="E9" s="373" t="s">
        <v>75</v>
      </c>
      <c r="F9" s="373" t="s">
        <v>76</v>
      </c>
      <c r="G9" s="408" t="s">
        <v>135</v>
      </c>
      <c r="H9" s="374" t="s">
        <v>147</v>
      </c>
      <c r="J9" s="261" t="s">
        <v>108</v>
      </c>
    </row>
    <row r="10" spans="1:14" s="188" customFormat="1" ht="105">
      <c r="A10" s="164">
        <v>1</v>
      </c>
      <c r="B10" s="242" t="s">
        <v>313</v>
      </c>
      <c r="C10" s="242" t="s">
        <v>877</v>
      </c>
      <c r="D10" s="242" t="s">
        <v>656</v>
      </c>
      <c r="E10" s="268">
        <v>2021</v>
      </c>
      <c r="F10" s="431" t="s">
        <v>880</v>
      </c>
      <c r="G10" s="410" t="s">
        <v>657</v>
      </c>
      <c r="H10" s="331">
        <v>3</v>
      </c>
      <c r="J10" s="262"/>
    </row>
    <row r="11" spans="1:14" s="188" customFormat="1" ht="105">
      <c r="A11" s="166">
        <v>2</v>
      </c>
      <c r="B11" s="134" t="s">
        <v>313</v>
      </c>
      <c r="C11" s="134" t="s">
        <v>878</v>
      </c>
      <c r="D11" s="134" t="s">
        <v>656</v>
      </c>
      <c r="E11" s="218">
        <v>2021</v>
      </c>
      <c r="F11" s="366" t="s">
        <v>876</v>
      </c>
      <c r="G11" s="411" t="s">
        <v>657</v>
      </c>
      <c r="H11" s="327">
        <v>3</v>
      </c>
      <c r="J11" s="262"/>
    </row>
    <row r="12" spans="1:14" ht="90">
      <c r="A12" s="227">
        <v>3</v>
      </c>
      <c r="B12" s="134" t="s">
        <v>313</v>
      </c>
      <c r="C12" s="375" t="s">
        <v>879</v>
      </c>
      <c r="D12" s="134" t="s">
        <v>656</v>
      </c>
      <c r="E12" s="218">
        <v>2021</v>
      </c>
      <c r="F12" s="366" t="s">
        <v>875</v>
      </c>
      <c r="G12" s="411" t="s">
        <v>657</v>
      </c>
      <c r="H12" s="327">
        <v>3</v>
      </c>
      <c r="J12" s="262" t="s">
        <v>253</v>
      </c>
      <c r="K12" s="360" t="s">
        <v>256</v>
      </c>
      <c r="N12" s="188"/>
    </row>
    <row r="13" spans="1:14" s="188" customFormat="1" ht="195">
      <c r="A13" s="565">
        <v>4</v>
      </c>
      <c r="B13" s="134" t="s">
        <v>313</v>
      </c>
      <c r="C13" s="375" t="s">
        <v>1060</v>
      </c>
      <c r="D13" s="134" t="s">
        <v>656</v>
      </c>
      <c r="E13" s="138">
        <v>2021</v>
      </c>
      <c r="F13" s="367" t="s">
        <v>1061</v>
      </c>
      <c r="G13" s="411" t="s">
        <v>858</v>
      </c>
      <c r="H13" s="318">
        <v>3</v>
      </c>
      <c r="J13" s="262"/>
      <c r="K13" s="360"/>
    </row>
    <row r="14" spans="1:14" s="188" customFormat="1" ht="135">
      <c r="A14" s="565">
        <v>5</v>
      </c>
      <c r="B14" s="134" t="s">
        <v>313</v>
      </c>
      <c r="C14" s="375" t="s">
        <v>1062</v>
      </c>
      <c r="D14" s="134" t="s">
        <v>656</v>
      </c>
      <c r="E14" s="138">
        <v>2021</v>
      </c>
      <c r="F14" s="367" t="s">
        <v>1061</v>
      </c>
      <c r="G14" s="411" t="s">
        <v>858</v>
      </c>
      <c r="H14" s="318">
        <v>3</v>
      </c>
      <c r="J14" s="262"/>
      <c r="K14" s="360"/>
    </row>
    <row r="15" spans="1:14" s="188" customFormat="1" ht="285">
      <c r="A15" s="565">
        <v>6</v>
      </c>
      <c r="B15" s="134" t="s">
        <v>313</v>
      </c>
      <c r="C15" s="375" t="s">
        <v>1063</v>
      </c>
      <c r="D15" s="134" t="s">
        <v>656</v>
      </c>
      <c r="E15" s="138">
        <v>2021</v>
      </c>
      <c r="F15" s="367" t="s">
        <v>1061</v>
      </c>
      <c r="G15" s="411" t="s">
        <v>858</v>
      </c>
      <c r="H15" s="318">
        <v>3</v>
      </c>
      <c r="J15" s="262"/>
      <c r="K15" s="360"/>
    </row>
    <row r="16" spans="1:14" s="188" customFormat="1" ht="165">
      <c r="A16" s="565">
        <v>7</v>
      </c>
      <c r="B16" s="134" t="s">
        <v>313</v>
      </c>
      <c r="C16" s="375" t="s">
        <v>1064</v>
      </c>
      <c r="D16" s="134" t="s">
        <v>656</v>
      </c>
      <c r="E16" s="138">
        <v>2021</v>
      </c>
      <c r="F16" s="367" t="s">
        <v>1061</v>
      </c>
      <c r="G16" s="411" t="s">
        <v>858</v>
      </c>
      <c r="H16" s="318">
        <v>3</v>
      </c>
      <c r="J16" s="262"/>
      <c r="K16" s="360"/>
    </row>
    <row r="17" spans="1:11" s="188" customFormat="1" ht="180">
      <c r="A17" s="565">
        <v>8</v>
      </c>
      <c r="B17" s="134" t="s">
        <v>313</v>
      </c>
      <c r="C17" s="375" t="s">
        <v>1065</v>
      </c>
      <c r="D17" s="134" t="s">
        <v>656</v>
      </c>
      <c r="E17" s="138">
        <v>2021</v>
      </c>
      <c r="F17" s="367" t="s">
        <v>1061</v>
      </c>
      <c r="G17" s="411" t="s">
        <v>858</v>
      </c>
      <c r="H17" s="318">
        <v>3</v>
      </c>
      <c r="J17" s="262"/>
      <c r="K17" s="360"/>
    </row>
    <row r="18" spans="1:11" s="188" customFormat="1" ht="255">
      <c r="A18" s="565">
        <v>9</v>
      </c>
      <c r="B18" s="134" t="s">
        <v>313</v>
      </c>
      <c r="C18" s="375" t="s">
        <v>1066</v>
      </c>
      <c r="D18" s="134" t="s">
        <v>656</v>
      </c>
      <c r="E18" s="138">
        <v>2021</v>
      </c>
      <c r="F18" s="367" t="s">
        <v>1061</v>
      </c>
      <c r="G18" s="411" t="s">
        <v>858</v>
      </c>
      <c r="H18" s="318">
        <v>3</v>
      </c>
      <c r="J18" s="262"/>
      <c r="K18" s="360"/>
    </row>
    <row r="19" spans="1:11" s="188" customFormat="1" ht="210">
      <c r="A19" s="565">
        <v>10</v>
      </c>
      <c r="B19" s="134" t="s">
        <v>313</v>
      </c>
      <c r="C19" s="375" t="s">
        <v>1067</v>
      </c>
      <c r="D19" s="134" t="s">
        <v>656</v>
      </c>
      <c r="E19" s="138">
        <v>2021</v>
      </c>
      <c r="F19" s="367" t="s">
        <v>1061</v>
      </c>
      <c r="G19" s="411" t="s">
        <v>858</v>
      </c>
      <c r="H19" s="318">
        <v>3</v>
      </c>
      <c r="J19" s="262"/>
      <c r="K19" s="360"/>
    </row>
    <row r="20" spans="1:11" s="188" customFormat="1" ht="165">
      <c r="A20" s="565">
        <v>11</v>
      </c>
      <c r="B20" s="134" t="s">
        <v>313</v>
      </c>
      <c r="C20" s="375" t="s">
        <v>1068</v>
      </c>
      <c r="D20" s="134" t="s">
        <v>656</v>
      </c>
      <c r="E20" s="138">
        <v>2021</v>
      </c>
      <c r="F20" s="367" t="s">
        <v>1061</v>
      </c>
      <c r="G20" s="411" t="s">
        <v>858</v>
      </c>
      <c r="H20" s="318">
        <v>3</v>
      </c>
      <c r="J20" s="262"/>
      <c r="K20" s="360"/>
    </row>
    <row r="21" spans="1:11" s="188" customFormat="1" ht="165">
      <c r="A21" s="565">
        <v>12</v>
      </c>
      <c r="B21" s="134" t="s">
        <v>313</v>
      </c>
      <c r="C21" s="375" t="s">
        <v>1069</v>
      </c>
      <c r="D21" s="134" t="s">
        <v>656</v>
      </c>
      <c r="E21" s="138">
        <v>2021</v>
      </c>
      <c r="F21" s="367" t="s">
        <v>1061</v>
      </c>
      <c r="G21" s="411" t="s">
        <v>858</v>
      </c>
      <c r="H21" s="318">
        <v>3</v>
      </c>
      <c r="J21" s="262"/>
      <c r="K21" s="360"/>
    </row>
    <row r="22" spans="1:11" s="188" customFormat="1" ht="240">
      <c r="A22" s="565">
        <v>13</v>
      </c>
      <c r="B22" s="134" t="s">
        <v>313</v>
      </c>
      <c r="C22" s="375" t="s">
        <v>1070</v>
      </c>
      <c r="D22" s="134" t="s">
        <v>656</v>
      </c>
      <c r="E22" s="138">
        <v>2021</v>
      </c>
      <c r="F22" s="367" t="s">
        <v>1061</v>
      </c>
      <c r="G22" s="411" t="s">
        <v>858</v>
      </c>
      <c r="H22" s="318">
        <v>3</v>
      </c>
      <c r="J22" s="262"/>
      <c r="K22" s="360"/>
    </row>
    <row r="23" spans="1:11" s="188" customFormat="1" ht="180">
      <c r="A23" s="565">
        <v>14</v>
      </c>
      <c r="B23" s="134" t="s">
        <v>313</v>
      </c>
      <c r="C23" s="375" t="s">
        <v>1071</v>
      </c>
      <c r="D23" s="134" t="s">
        <v>656</v>
      </c>
      <c r="E23" s="138">
        <v>2021</v>
      </c>
      <c r="F23" s="367" t="s">
        <v>1061</v>
      </c>
      <c r="G23" s="411" t="s">
        <v>858</v>
      </c>
      <c r="H23" s="318">
        <v>3</v>
      </c>
      <c r="J23" s="262"/>
      <c r="K23" s="360"/>
    </row>
    <row r="24" spans="1:11" s="188" customFormat="1" ht="210">
      <c r="A24" s="565">
        <v>15</v>
      </c>
      <c r="B24" s="134" t="s">
        <v>313</v>
      </c>
      <c r="C24" s="375" t="s">
        <v>1072</v>
      </c>
      <c r="D24" s="134" t="s">
        <v>656</v>
      </c>
      <c r="E24" s="138">
        <v>2021</v>
      </c>
      <c r="F24" s="367" t="s">
        <v>1061</v>
      </c>
      <c r="G24" s="411" t="s">
        <v>858</v>
      </c>
      <c r="H24" s="318">
        <v>3</v>
      </c>
      <c r="J24" s="262"/>
      <c r="K24" s="360"/>
    </row>
    <row r="25" spans="1:11" s="188" customFormat="1" ht="180">
      <c r="A25" s="565">
        <v>16</v>
      </c>
      <c r="B25" s="134" t="s">
        <v>313</v>
      </c>
      <c r="C25" s="375" t="s">
        <v>1073</v>
      </c>
      <c r="D25" s="134" t="s">
        <v>656</v>
      </c>
      <c r="E25" s="138">
        <v>2021</v>
      </c>
      <c r="F25" s="367" t="s">
        <v>1061</v>
      </c>
      <c r="G25" s="411" t="s">
        <v>858</v>
      </c>
      <c r="H25" s="318">
        <v>3</v>
      </c>
      <c r="J25" s="262"/>
      <c r="K25" s="360"/>
    </row>
    <row r="26" spans="1:11" s="188" customFormat="1" ht="255">
      <c r="A26" s="565">
        <v>17</v>
      </c>
      <c r="B26" s="134" t="s">
        <v>313</v>
      </c>
      <c r="C26" s="375" t="s">
        <v>1074</v>
      </c>
      <c r="D26" s="134" t="s">
        <v>656</v>
      </c>
      <c r="E26" s="138">
        <v>2021</v>
      </c>
      <c r="F26" s="367" t="s">
        <v>1061</v>
      </c>
      <c r="G26" s="411" t="s">
        <v>858</v>
      </c>
      <c r="H26" s="318">
        <v>3</v>
      </c>
      <c r="J26" s="262"/>
      <c r="K26" s="360"/>
    </row>
    <row r="27" spans="1:11" s="188" customFormat="1" ht="120">
      <c r="A27" s="565">
        <v>18</v>
      </c>
      <c r="B27" s="134" t="s">
        <v>313</v>
      </c>
      <c r="C27" s="375" t="s">
        <v>1075</v>
      </c>
      <c r="D27" s="134" t="s">
        <v>656</v>
      </c>
      <c r="E27" s="138">
        <v>2021</v>
      </c>
      <c r="F27" s="367" t="s">
        <v>1061</v>
      </c>
      <c r="G27" s="411" t="s">
        <v>858</v>
      </c>
      <c r="H27" s="318">
        <v>3</v>
      </c>
      <c r="J27" s="262"/>
      <c r="K27" s="360"/>
    </row>
    <row r="28" spans="1:11" s="188" customFormat="1" ht="210">
      <c r="A28" s="565">
        <v>19</v>
      </c>
      <c r="B28" s="134" t="s">
        <v>313</v>
      </c>
      <c r="C28" s="375" t="s">
        <v>1076</v>
      </c>
      <c r="D28" s="134" t="s">
        <v>656</v>
      </c>
      <c r="E28" s="138">
        <v>2021</v>
      </c>
      <c r="F28" s="367" t="s">
        <v>1061</v>
      </c>
      <c r="G28" s="411" t="s">
        <v>858</v>
      </c>
      <c r="H28" s="318">
        <v>3</v>
      </c>
      <c r="J28" s="262"/>
      <c r="K28" s="360"/>
    </row>
    <row r="29" spans="1:11" s="188" customFormat="1" ht="90">
      <c r="A29" s="227">
        <v>20</v>
      </c>
      <c r="B29" s="134" t="s">
        <v>313</v>
      </c>
      <c r="C29" s="134" t="s">
        <v>883</v>
      </c>
      <c r="D29" s="134" t="s">
        <v>656</v>
      </c>
      <c r="E29" s="218">
        <v>2020</v>
      </c>
      <c r="F29" s="366" t="s">
        <v>470</v>
      </c>
      <c r="G29" s="411" t="s">
        <v>657</v>
      </c>
      <c r="H29" s="327">
        <v>3</v>
      </c>
      <c r="J29" s="262"/>
      <c r="K29" s="360"/>
    </row>
    <row r="30" spans="1:11" s="188" customFormat="1" ht="90">
      <c r="A30" s="227">
        <v>21</v>
      </c>
      <c r="B30" s="134" t="s">
        <v>313</v>
      </c>
      <c r="C30" s="134" t="s">
        <v>884</v>
      </c>
      <c r="D30" s="134" t="s">
        <v>656</v>
      </c>
      <c r="E30" s="218">
        <v>2020</v>
      </c>
      <c r="F30" s="366" t="s">
        <v>507</v>
      </c>
      <c r="G30" s="411" t="s">
        <v>657</v>
      </c>
      <c r="H30" s="327">
        <v>3</v>
      </c>
      <c r="J30" s="262"/>
      <c r="K30" s="360"/>
    </row>
    <row r="31" spans="1:11" s="188" customFormat="1" ht="90">
      <c r="A31" s="227">
        <v>22</v>
      </c>
      <c r="B31" s="134" t="s">
        <v>313</v>
      </c>
      <c r="C31" s="134" t="s">
        <v>885</v>
      </c>
      <c r="D31" s="134" t="s">
        <v>656</v>
      </c>
      <c r="E31" s="218">
        <v>2020</v>
      </c>
      <c r="F31" s="366" t="s">
        <v>886</v>
      </c>
      <c r="G31" s="411" t="s">
        <v>657</v>
      </c>
      <c r="H31" s="327">
        <v>3</v>
      </c>
      <c r="J31" s="262"/>
      <c r="K31" s="360"/>
    </row>
    <row r="32" spans="1:11" s="188" customFormat="1" ht="120">
      <c r="A32" s="166">
        <v>23</v>
      </c>
      <c r="B32" s="134" t="s">
        <v>313</v>
      </c>
      <c r="C32" s="134" t="s">
        <v>881</v>
      </c>
      <c r="D32" s="134" t="s">
        <v>656</v>
      </c>
      <c r="E32" s="134">
        <v>2019</v>
      </c>
      <c r="F32" s="134" t="s">
        <v>660</v>
      </c>
      <c r="G32" s="411" t="s">
        <v>657</v>
      </c>
      <c r="H32" s="327">
        <v>3</v>
      </c>
      <c r="J32" s="262"/>
      <c r="K32" s="360"/>
    </row>
    <row r="33" spans="1:11" s="188" customFormat="1" ht="90">
      <c r="A33" s="166">
        <v>24</v>
      </c>
      <c r="B33" s="134" t="s">
        <v>313</v>
      </c>
      <c r="C33" s="134" t="s">
        <v>882</v>
      </c>
      <c r="D33" s="134" t="s">
        <v>656</v>
      </c>
      <c r="E33" s="134">
        <v>2019</v>
      </c>
      <c r="F33" s="134" t="s">
        <v>659</v>
      </c>
      <c r="G33" s="411" t="s">
        <v>657</v>
      </c>
      <c r="H33" s="327">
        <v>3</v>
      </c>
      <c r="J33" s="262"/>
      <c r="K33" s="360"/>
    </row>
    <row r="34" spans="1:11" s="188" customFormat="1" ht="90">
      <c r="A34" s="166">
        <v>25</v>
      </c>
      <c r="B34" s="134" t="s">
        <v>313</v>
      </c>
      <c r="C34" s="134" t="s">
        <v>658</v>
      </c>
      <c r="D34" s="134" t="s">
        <v>656</v>
      </c>
      <c r="E34" s="134">
        <v>2019</v>
      </c>
      <c r="F34" s="134" t="s">
        <v>655</v>
      </c>
      <c r="G34" s="411" t="s">
        <v>657</v>
      </c>
      <c r="H34" s="327">
        <v>3</v>
      </c>
      <c r="J34" s="262"/>
      <c r="K34" s="360"/>
    </row>
    <row r="35" spans="1:11" s="188" customFormat="1" ht="105">
      <c r="A35" s="166">
        <v>26</v>
      </c>
      <c r="B35" s="134" t="s">
        <v>313</v>
      </c>
      <c r="C35" s="134" t="s">
        <v>654</v>
      </c>
      <c r="D35" s="134" t="s">
        <v>653</v>
      </c>
      <c r="E35" s="134">
        <v>2019</v>
      </c>
      <c r="F35" s="134" t="s">
        <v>652</v>
      </c>
      <c r="G35" s="411" t="s">
        <v>690</v>
      </c>
      <c r="H35" s="327">
        <v>6</v>
      </c>
      <c r="J35" s="262"/>
      <c r="K35" s="360"/>
    </row>
    <row r="36" spans="1:11" s="188" customFormat="1" ht="105">
      <c r="A36" s="166">
        <v>27</v>
      </c>
      <c r="B36" s="134" t="s">
        <v>313</v>
      </c>
      <c r="C36" s="134" t="s">
        <v>643</v>
      </c>
      <c r="D36" s="134" t="s">
        <v>642</v>
      </c>
      <c r="E36" s="134">
        <v>2019</v>
      </c>
      <c r="F36" s="134" t="s">
        <v>646</v>
      </c>
      <c r="G36" s="411"/>
      <c r="H36" s="327">
        <v>3</v>
      </c>
      <c r="J36" s="262"/>
      <c r="K36" s="360"/>
    </row>
    <row r="37" spans="1:11" s="188" customFormat="1" ht="120">
      <c r="A37" s="166">
        <v>28</v>
      </c>
      <c r="B37" s="134" t="s">
        <v>313</v>
      </c>
      <c r="C37" s="134" t="s">
        <v>644</v>
      </c>
      <c r="D37" s="134" t="s">
        <v>642</v>
      </c>
      <c r="E37" s="134">
        <v>2019</v>
      </c>
      <c r="F37" s="134" t="s">
        <v>646</v>
      </c>
      <c r="G37" s="411"/>
      <c r="H37" s="327">
        <v>3</v>
      </c>
      <c r="J37" s="262"/>
      <c r="K37" s="360"/>
    </row>
    <row r="38" spans="1:11" s="188" customFormat="1" ht="90">
      <c r="A38" s="166">
        <v>29</v>
      </c>
      <c r="B38" s="134" t="s">
        <v>313</v>
      </c>
      <c r="C38" s="134" t="s">
        <v>648</v>
      </c>
      <c r="D38" s="134" t="s">
        <v>647</v>
      </c>
      <c r="E38" s="134">
        <v>2019</v>
      </c>
      <c r="F38" s="134" t="s">
        <v>645</v>
      </c>
      <c r="G38" s="411" t="s">
        <v>657</v>
      </c>
      <c r="H38" s="327">
        <v>3</v>
      </c>
      <c r="J38" s="262"/>
      <c r="K38" s="360"/>
    </row>
    <row r="39" spans="1:11" s="188" customFormat="1" ht="90">
      <c r="A39" s="166">
        <v>30</v>
      </c>
      <c r="B39" s="134" t="s">
        <v>313</v>
      </c>
      <c r="C39" s="134" t="s">
        <v>649</v>
      </c>
      <c r="D39" s="134" t="s">
        <v>650</v>
      </c>
      <c r="E39" s="134">
        <v>2018</v>
      </c>
      <c r="F39" s="134" t="s">
        <v>645</v>
      </c>
      <c r="G39" s="411"/>
      <c r="H39" s="327">
        <v>3</v>
      </c>
      <c r="J39" s="262"/>
      <c r="K39" s="360"/>
    </row>
    <row r="40" spans="1:11" s="188" customFormat="1" ht="75">
      <c r="A40" s="166">
        <v>31</v>
      </c>
      <c r="B40" s="134" t="s">
        <v>313</v>
      </c>
      <c r="C40" s="134" t="s">
        <v>651</v>
      </c>
      <c r="D40" s="134" t="s">
        <v>650</v>
      </c>
      <c r="E40" s="134">
        <v>2018</v>
      </c>
      <c r="F40" s="134" t="s">
        <v>645</v>
      </c>
      <c r="G40" s="411" t="s">
        <v>691</v>
      </c>
      <c r="H40" s="327">
        <v>3</v>
      </c>
      <c r="J40" s="262"/>
      <c r="K40" s="360"/>
    </row>
    <row r="41" spans="1:11" s="188" customFormat="1" ht="90">
      <c r="A41" s="166">
        <v>32</v>
      </c>
      <c r="B41" s="134" t="s">
        <v>313</v>
      </c>
      <c r="C41" s="134" t="s">
        <v>873</v>
      </c>
      <c r="D41" s="134" t="s">
        <v>656</v>
      </c>
      <c r="E41" s="134">
        <v>2017</v>
      </c>
      <c r="F41" s="134" t="s">
        <v>872</v>
      </c>
      <c r="G41" s="411" t="s">
        <v>657</v>
      </c>
      <c r="H41" s="327">
        <v>3</v>
      </c>
      <c r="J41" s="262"/>
      <c r="K41" s="360"/>
    </row>
    <row r="42" spans="1:11" s="188" customFormat="1" ht="90">
      <c r="A42" s="166">
        <v>33</v>
      </c>
      <c r="B42" s="134" t="s">
        <v>313</v>
      </c>
      <c r="C42" s="134" t="s">
        <v>874</v>
      </c>
      <c r="D42" s="134" t="s">
        <v>656</v>
      </c>
      <c r="E42" s="134">
        <v>2017</v>
      </c>
      <c r="F42" s="134" t="s">
        <v>872</v>
      </c>
      <c r="G42" s="411" t="s">
        <v>657</v>
      </c>
      <c r="H42" s="327">
        <v>3</v>
      </c>
      <c r="J42" s="262"/>
      <c r="K42" s="360"/>
    </row>
    <row r="43" spans="1:11" s="188" customFormat="1" ht="195">
      <c r="A43" s="227">
        <v>34</v>
      </c>
      <c r="B43" s="134" t="s">
        <v>641</v>
      </c>
      <c r="C43" s="375" t="s">
        <v>1003</v>
      </c>
      <c r="D43" s="217" t="s">
        <v>311</v>
      </c>
      <c r="E43" s="218">
        <v>2015</v>
      </c>
      <c r="F43" s="366" t="s">
        <v>306</v>
      </c>
      <c r="G43" s="409" t="s">
        <v>307</v>
      </c>
      <c r="H43" s="327">
        <v>15</v>
      </c>
      <c r="J43" s="262"/>
      <c r="K43" s="360"/>
    </row>
    <row r="44" spans="1:11" ht="60">
      <c r="A44" s="205">
        <v>35</v>
      </c>
      <c r="B44" s="134" t="s">
        <v>313</v>
      </c>
      <c r="C44" s="134" t="s">
        <v>314</v>
      </c>
      <c r="D44" s="134" t="s">
        <v>312</v>
      </c>
      <c r="E44" s="134">
        <v>2013</v>
      </c>
      <c r="F44" s="206"/>
      <c r="G44" s="394" t="s">
        <v>692</v>
      </c>
      <c r="H44" s="315">
        <v>3</v>
      </c>
      <c r="J44" s="262" t="s">
        <v>254</v>
      </c>
    </row>
    <row r="45" spans="1:11" ht="60">
      <c r="A45" s="205">
        <v>36</v>
      </c>
      <c r="B45" s="134" t="s">
        <v>313</v>
      </c>
      <c r="C45" s="208" t="s">
        <v>315</v>
      </c>
      <c r="D45" s="134" t="s">
        <v>312</v>
      </c>
      <c r="E45" s="208">
        <v>2011</v>
      </c>
      <c r="F45" s="209"/>
      <c r="G45" s="430" t="s">
        <v>693</v>
      </c>
      <c r="H45" s="325">
        <v>3</v>
      </c>
      <c r="I45" s="25"/>
      <c r="J45" s="262" t="s">
        <v>255</v>
      </c>
    </row>
    <row r="46" spans="1:11" ht="15.75" thickBot="1">
      <c r="A46" s="212"/>
      <c r="B46" s="212"/>
      <c r="C46" s="212"/>
      <c r="D46" s="212"/>
      <c r="E46" s="212"/>
      <c r="F46" s="213"/>
      <c r="G46" s="428" t="str">
        <f>"Total "&amp;LEFT(A7,4)</f>
        <v>Total I11b</v>
      </c>
      <c r="H46" s="429">
        <f>SUM(H10:H45)</f>
        <v>123</v>
      </c>
    </row>
    <row r="47" spans="1:11" ht="15.75">
      <c r="A47" s="29"/>
      <c r="B47" s="29"/>
      <c r="C47" s="29"/>
      <c r="D47" s="29"/>
      <c r="E47" s="29"/>
      <c r="F47" s="29"/>
      <c r="G47" s="412"/>
      <c r="H47" s="2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187"/>
  <sheetViews>
    <sheetView zoomScaleNormal="100" workbookViewId="0">
      <selection activeCell="Q11" sqref="Q11"/>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1.85546875" customWidth="1"/>
    <col min="7" max="7" width="9.7109375" customWidth="1"/>
  </cols>
  <sheetData>
    <row r="1" spans="1:9">
      <c r="A1" s="255" t="str">
        <f>'Date initiale'!C3</f>
        <v>Universitatea de Arhitectură și Urbanism "Ion Mincu" București</v>
      </c>
      <c r="B1" s="255"/>
      <c r="C1" s="255"/>
    </row>
    <row r="2" spans="1:9">
      <c r="A2" s="255" t="str">
        <f>'Date initiale'!B4&amp;" "&amp;'Date initiale'!C4</f>
        <v>Facultatea ARHITECTURA</v>
      </c>
      <c r="B2" s="255"/>
      <c r="C2" s="255"/>
    </row>
    <row r="3" spans="1:9">
      <c r="A3" s="255" t="str">
        <f>'Date initiale'!B5&amp;" "&amp;'Date initiale'!C5</f>
        <v>Departamentul Sinteza Proiectării de Arhitectură</v>
      </c>
      <c r="B3" s="255"/>
      <c r="C3" s="255"/>
    </row>
    <row r="4" spans="1:9">
      <c r="A4" s="123" t="str">
        <f>'Date initiale'!C6&amp;", "&amp;'Date initiale'!C7</f>
        <v>[Zamfir, Mihaela Magdalena], C22</v>
      </c>
      <c r="B4" s="123"/>
      <c r="C4" s="123"/>
    </row>
    <row r="5" spans="1:9" s="188" customFormat="1">
      <c r="A5" s="123"/>
      <c r="B5" s="123"/>
      <c r="C5" s="123"/>
    </row>
    <row r="6" spans="1:9" ht="15.75">
      <c r="A6" s="594" t="s">
        <v>110</v>
      </c>
      <c r="B6" s="594"/>
      <c r="C6" s="594"/>
      <c r="D6" s="594"/>
      <c r="E6" s="594"/>
      <c r="F6" s="594"/>
      <c r="G6" s="594"/>
    </row>
    <row r="7" spans="1:9" ht="15.75">
      <c r="A7" s="590" t="str">
        <f>'Descriere indicatori'!B14&amp;"c. "&amp;'Descriere indicatori'!C16</f>
        <v>I11c. Susţinere comunicare publică în cadrul conferinţelor, colocviilor, seminariilor internaţionale/naţionale</v>
      </c>
      <c r="B7" s="590"/>
      <c r="C7" s="590"/>
      <c r="D7" s="590"/>
      <c r="E7" s="590"/>
      <c r="F7" s="590"/>
      <c r="G7" s="590"/>
      <c r="H7" s="189"/>
    </row>
    <row r="8" spans="1:9" s="188" customFormat="1" ht="16.5" thickBot="1">
      <c r="A8" s="187"/>
      <c r="B8" s="187"/>
      <c r="C8" s="187"/>
      <c r="D8" s="187"/>
      <c r="E8" s="187"/>
      <c r="F8" s="187"/>
      <c r="G8" s="187"/>
      <c r="H8" s="187"/>
    </row>
    <row r="9" spans="1:9" ht="30.75" thickBot="1">
      <c r="A9" s="477" t="s">
        <v>55</v>
      </c>
      <c r="B9" s="486" t="s">
        <v>83</v>
      </c>
      <c r="C9" s="215" t="s">
        <v>73</v>
      </c>
      <c r="D9" s="215" t="s">
        <v>74</v>
      </c>
      <c r="E9" s="215" t="s">
        <v>75</v>
      </c>
      <c r="F9" s="215" t="s">
        <v>76</v>
      </c>
      <c r="G9" s="230" t="s">
        <v>147</v>
      </c>
      <c r="I9" s="261" t="s">
        <v>108</v>
      </c>
    </row>
    <row r="10" spans="1:9" s="188" customFormat="1" ht="135">
      <c r="A10" s="495"/>
      <c r="B10" s="470" t="s">
        <v>906</v>
      </c>
      <c r="C10" s="530" t="s">
        <v>1007</v>
      </c>
      <c r="D10" s="129" t="s">
        <v>930</v>
      </c>
      <c r="E10" s="129">
        <v>2022</v>
      </c>
      <c r="F10" s="129" t="s">
        <v>929</v>
      </c>
      <c r="G10" s="485">
        <v>5</v>
      </c>
      <c r="I10" s="368"/>
    </row>
    <row r="11" spans="1:9" s="188" customFormat="1" ht="90">
      <c r="A11" s="461"/>
      <c r="B11" s="253" t="s">
        <v>906</v>
      </c>
      <c r="C11" s="528" t="s">
        <v>912</v>
      </c>
      <c r="D11" s="134" t="s">
        <v>913</v>
      </c>
      <c r="E11" s="134">
        <v>2021</v>
      </c>
      <c r="F11" s="134" t="s">
        <v>914</v>
      </c>
      <c r="G11" s="481">
        <v>5</v>
      </c>
      <c r="I11" s="368"/>
    </row>
    <row r="12" spans="1:9" s="188" customFormat="1" ht="135">
      <c r="A12" s="461"/>
      <c r="B12" s="253" t="s">
        <v>916</v>
      </c>
      <c r="C12" s="528" t="s">
        <v>915</v>
      </c>
      <c r="D12" s="134" t="s">
        <v>913</v>
      </c>
      <c r="E12" s="134">
        <v>2021</v>
      </c>
      <c r="F12" s="134" t="s">
        <v>914</v>
      </c>
      <c r="G12" s="481">
        <v>5</v>
      </c>
      <c r="I12" s="368"/>
    </row>
    <row r="13" spans="1:9" s="188" customFormat="1" ht="135">
      <c r="A13" s="461"/>
      <c r="B13" s="253" t="s">
        <v>920</v>
      </c>
      <c r="C13" s="529" t="s">
        <v>917</v>
      </c>
      <c r="D13" s="134" t="s">
        <v>918</v>
      </c>
      <c r="E13" s="134">
        <v>2021</v>
      </c>
      <c r="F13" s="134" t="s">
        <v>919</v>
      </c>
      <c r="G13" s="481">
        <v>3</v>
      </c>
      <c r="I13" s="368"/>
    </row>
    <row r="14" spans="1:9" s="188" customFormat="1" ht="105">
      <c r="A14" s="461"/>
      <c r="B14" s="253" t="s">
        <v>922</v>
      </c>
      <c r="C14" s="529" t="s">
        <v>921</v>
      </c>
      <c r="D14" s="134" t="s">
        <v>918</v>
      </c>
      <c r="E14" s="134">
        <v>2021</v>
      </c>
      <c r="F14" s="134" t="s">
        <v>919</v>
      </c>
      <c r="G14" s="481">
        <v>3</v>
      </c>
      <c r="I14" s="368"/>
    </row>
    <row r="15" spans="1:9" s="188" customFormat="1" ht="90">
      <c r="A15" s="461"/>
      <c r="B15" s="253" t="s">
        <v>924</v>
      </c>
      <c r="C15" s="529" t="s">
        <v>923</v>
      </c>
      <c r="D15" s="134" t="s">
        <v>918</v>
      </c>
      <c r="E15" s="134">
        <v>2021</v>
      </c>
      <c r="F15" s="134" t="s">
        <v>919</v>
      </c>
      <c r="G15" s="481">
        <v>3</v>
      </c>
      <c r="I15" s="368"/>
    </row>
    <row r="16" spans="1:9" s="188" customFormat="1" ht="120">
      <c r="A16" s="461"/>
      <c r="B16" s="253" t="s">
        <v>926</v>
      </c>
      <c r="C16" s="529" t="s">
        <v>925</v>
      </c>
      <c r="D16" s="134" t="s">
        <v>918</v>
      </c>
      <c r="E16" s="134">
        <v>2021</v>
      </c>
      <c r="F16" s="134" t="s">
        <v>919</v>
      </c>
      <c r="G16" s="481">
        <v>3</v>
      </c>
      <c r="I16" s="368"/>
    </row>
    <row r="17" spans="1:10" s="188" customFormat="1" ht="105">
      <c r="A17" s="461"/>
      <c r="B17" s="253" t="s">
        <v>928</v>
      </c>
      <c r="C17" s="529" t="s">
        <v>927</v>
      </c>
      <c r="D17" s="134" t="s">
        <v>918</v>
      </c>
      <c r="E17" s="134">
        <v>2021</v>
      </c>
      <c r="F17" s="134" t="s">
        <v>919</v>
      </c>
      <c r="G17" s="481">
        <v>3</v>
      </c>
      <c r="I17" s="368"/>
    </row>
    <row r="18" spans="1:10" s="188" customFormat="1" ht="120">
      <c r="A18" s="461"/>
      <c r="B18" s="253" t="s">
        <v>895</v>
      </c>
      <c r="C18" s="528" t="s">
        <v>892</v>
      </c>
      <c r="D18" s="134" t="s">
        <v>893</v>
      </c>
      <c r="E18" s="134">
        <v>2021</v>
      </c>
      <c r="F18" s="134" t="s">
        <v>894</v>
      </c>
      <c r="G18" s="481">
        <v>5</v>
      </c>
      <c r="I18" s="368"/>
    </row>
    <row r="19" spans="1:10" s="188" customFormat="1" ht="135">
      <c r="A19" s="461"/>
      <c r="B19" s="253" t="s">
        <v>910</v>
      </c>
      <c r="C19" s="528" t="s">
        <v>909</v>
      </c>
      <c r="D19" s="134" t="s">
        <v>911</v>
      </c>
      <c r="E19" s="134">
        <v>2021</v>
      </c>
      <c r="F19" s="134" t="s">
        <v>908</v>
      </c>
      <c r="G19" s="481">
        <v>5</v>
      </c>
      <c r="I19" s="368"/>
    </row>
    <row r="20" spans="1:10" s="188" customFormat="1" ht="150">
      <c r="A20" s="461"/>
      <c r="B20" s="253" t="s">
        <v>906</v>
      </c>
      <c r="C20" s="529" t="s">
        <v>1008</v>
      </c>
      <c r="D20" s="134" t="s">
        <v>907</v>
      </c>
      <c r="E20" s="134">
        <v>2021</v>
      </c>
      <c r="F20" s="134" t="s">
        <v>905</v>
      </c>
      <c r="G20" s="481">
        <v>5</v>
      </c>
      <c r="I20" s="368"/>
    </row>
    <row r="21" spans="1:10" s="188" customFormat="1" ht="90">
      <c r="A21" s="461"/>
      <c r="B21" s="253" t="s">
        <v>890</v>
      </c>
      <c r="C21" s="528" t="s">
        <v>854</v>
      </c>
      <c r="D21" s="134" t="s">
        <v>888</v>
      </c>
      <c r="E21" s="134">
        <v>2020</v>
      </c>
      <c r="F21" s="134" t="s">
        <v>889</v>
      </c>
      <c r="G21" s="481">
        <v>5</v>
      </c>
      <c r="I21" s="368"/>
    </row>
    <row r="22" spans="1:10" s="188" customFormat="1" ht="105">
      <c r="A22" s="461"/>
      <c r="B22" s="253" t="s">
        <v>891</v>
      </c>
      <c r="C22" s="528" t="s">
        <v>887</v>
      </c>
      <c r="D22" s="134" t="s">
        <v>888</v>
      </c>
      <c r="E22" s="134">
        <v>2020</v>
      </c>
      <c r="F22" s="134" t="s">
        <v>889</v>
      </c>
      <c r="G22" s="481">
        <v>5</v>
      </c>
      <c r="I22" s="368"/>
    </row>
    <row r="23" spans="1:10" s="188" customFormat="1" ht="105">
      <c r="A23" s="461"/>
      <c r="B23" s="253" t="s">
        <v>902</v>
      </c>
      <c r="C23" s="529" t="s">
        <v>1034</v>
      </c>
      <c r="D23" s="134" t="s">
        <v>903</v>
      </c>
      <c r="E23" s="134">
        <v>2020</v>
      </c>
      <c r="F23" s="134" t="s">
        <v>904</v>
      </c>
      <c r="G23" s="481">
        <v>5</v>
      </c>
      <c r="I23" s="368"/>
    </row>
    <row r="24" spans="1:10" s="188" customFormat="1" ht="120">
      <c r="A24" s="461"/>
      <c r="B24" s="253" t="s">
        <v>898</v>
      </c>
      <c r="C24" s="529" t="s">
        <v>897</v>
      </c>
      <c r="D24" s="134" t="s">
        <v>900</v>
      </c>
      <c r="E24" s="134">
        <v>2020</v>
      </c>
      <c r="F24" s="134" t="s">
        <v>899</v>
      </c>
      <c r="G24" s="481">
        <v>5</v>
      </c>
      <c r="I24" s="368"/>
    </row>
    <row r="25" spans="1:10" s="188" customFormat="1" ht="120">
      <c r="A25" s="461"/>
      <c r="B25" s="253" t="s">
        <v>901</v>
      </c>
      <c r="C25" s="529" t="s">
        <v>1009</v>
      </c>
      <c r="D25" s="134" t="s">
        <v>900</v>
      </c>
      <c r="E25" s="134">
        <v>2020</v>
      </c>
      <c r="F25" s="134" t="s">
        <v>899</v>
      </c>
      <c r="G25" s="535">
        <v>5</v>
      </c>
      <c r="I25" s="368"/>
    </row>
    <row r="26" spans="1:10" s="188" customFormat="1" ht="120">
      <c r="A26" s="461"/>
      <c r="B26" s="253" t="s">
        <v>901</v>
      </c>
      <c r="C26" s="529" t="s">
        <v>1010</v>
      </c>
      <c r="D26" s="134" t="s">
        <v>900</v>
      </c>
      <c r="E26" s="134">
        <v>2020</v>
      </c>
      <c r="F26" s="134" t="s">
        <v>899</v>
      </c>
      <c r="G26" s="535">
        <v>5</v>
      </c>
      <c r="I26" s="368"/>
    </row>
    <row r="27" spans="1:10" s="391" customFormat="1" ht="45">
      <c r="A27" s="462">
        <v>1</v>
      </c>
      <c r="B27" s="487" t="s">
        <v>776</v>
      </c>
      <c r="C27" s="539" t="s">
        <v>769</v>
      </c>
      <c r="D27" s="394" t="s">
        <v>896</v>
      </c>
      <c r="E27" s="394">
        <v>2020</v>
      </c>
      <c r="F27" s="413">
        <v>43921</v>
      </c>
      <c r="G27" s="535">
        <v>5</v>
      </c>
      <c r="I27" s="414"/>
      <c r="J27" s="415"/>
    </row>
    <row r="28" spans="1:10" s="391" customFormat="1" ht="48.75">
      <c r="A28" s="462">
        <v>2</v>
      </c>
      <c r="B28" s="488" t="s">
        <v>770</v>
      </c>
      <c r="C28" s="538" t="s">
        <v>694</v>
      </c>
      <c r="D28" s="394" t="s">
        <v>896</v>
      </c>
      <c r="E28" s="394">
        <v>2020</v>
      </c>
      <c r="F28" s="413">
        <v>43921</v>
      </c>
      <c r="G28" s="535">
        <v>5</v>
      </c>
      <c r="I28" s="414"/>
      <c r="J28" s="415"/>
    </row>
    <row r="29" spans="1:10" s="391" customFormat="1" ht="75">
      <c r="A29" s="462">
        <v>3</v>
      </c>
      <c r="B29" s="488" t="s">
        <v>771</v>
      </c>
      <c r="C29" s="512" t="s">
        <v>696</v>
      </c>
      <c r="D29" s="416" t="s">
        <v>697</v>
      </c>
      <c r="E29" s="394">
        <v>2020</v>
      </c>
      <c r="F29" s="394" t="s">
        <v>695</v>
      </c>
      <c r="G29" s="535">
        <v>3</v>
      </c>
      <c r="I29" s="414"/>
      <c r="J29" s="415"/>
    </row>
    <row r="30" spans="1:10" s="188" customFormat="1" ht="120">
      <c r="A30" s="496">
        <v>4</v>
      </c>
      <c r="B30" s="489" t="s">
        <v>774</v>
      </c>
      <c r="C30" s="531" t="s">
        <v>1033</v>
      </c>
      <c r="D30" s="134" t="s">
        <v>316</v>
      </c>
      <c r="E30" s="138">
        <v>2019</v>
      </c>
      <c r="F30" s="217" t="s">
        <v>317</v>
      </c>
      <c r="G30" s="318">
        <v>5</v>
      </c>
      <c r="I30" s="262" t="s">
        <v>163</v>
      </c>
      <c r="J30" s="360" t="s">
        <v>257</v>
      </c>
    </row>
    <row r="31" spans="1:10" s="188" customFormat="1" ht="120">
      <c r="A31" s="496">
        <v>5</v>
      </c>
      <c r="B31" s="489" t="s">
        <v>777</v>
      </c>
      <c r="C31" s="533" t="s">
        <v>713</v>
      </c>
      <c r="D31" s="134" t="s">
        <v>711</v>
      </c>
      <c r="E31" s="138">
        <v>2019</v>
      </c>
      <c r="F31" s="217" t="s">
        <v>712</v>
      </c>
      <c r="G31" s="318">
        <v>3</v>
      </c>
      <c r="I31" s="368"/>
      <c r="J31" s="360"/>
    </row>
    <row r="32" spans="1:10" s="188" customFormat="1" ht="90">
      <c r="A32" s="496">
        <v>6</v>
      </c>
      <c r="B32" s="489" t="s">
        <v>778</v>
      </c>
      <c r="C32" s="531" t="s">
        <v>714</v>
      </c>
      <c r="D32" s="134" t="s">
        <v>711</v>
      </c>
      <c r="E32" s="138">
        <v>2019</v>
      </c>
      <c r="F32" s="217" t="s">
        <v>712</v>
      </c>
      <c r="G32" s="318">
        <v>3</v>
      </c>
      <c r="I32" s="368"/>
      <c r="J32" s="360"/>
    </row>
    <row r="33" spans="1:10" s="188" customFormat="1" ht="375">
      <c r="A33" s="496">
        <v>7</v>
      </c>
      <c r="B33" s="489" t="s">
        <v>779</v>
      </c>
      <c r="C33" s="536" t="s">
        <v>715</v>
      </c>
      <c r="D33" s="134" t="s">
        <v>711</v>
      </c>
      <c r="E33" s="138">
        <v>2019</v>
      </c>
      <c r="F33" s="134" t="s">
        <v>712</v>
      </c>
      <c r="G33" s="318">
        <v>3</v>
      </c>
      <c r="I33" s="368"/>
      <c r="J33" s="360"/>
    </row>
    <row r="34" spans="1:10" s="188" customFormat="1" ht="90">
      <c r="A34" s="496">
        <v>8</v>
      </c>
      <c r="B34" s="490" t="s">
        <v>775</v>
      </c>
      <c r="C34" s="537" t="s">
        <v>716</v>
      </c>
      <c r="D34" s="134" t="s">
        <v>711</v>
      </c>
      <c r="E34" s="138">
        <v>2019</v>
      </c>
      <c r="F34" s="217" t="s">
        <v>712</v>
      </c>
      <c r="G34" s="327"/>
      <c r="I34" s="368"/>
      <c r="J34" s="360"/>
    </row>
    <row r="35" spans="1:10" s="188" customFormat="1" ht="90">
      <c r="A35" s="496">
        <v>9</v>
      </c>
      <c r="B35" s="490" t="s">
        <v>772</v>
      </c>
      <c r="C35" s="536" t="s">
        <v>1032</v>
      </c>
      <c r="D35" s="386" t="s">
        <v>698</v>
      </c>
      <c r="E35" s="138">
        <v>2019</v>
      </c>
      <c r="F35" s="217" t="s">
        <v>699</v>
      </c>
      <c r="G35" s="318">
        <v>5</v>
      </c>
      <c r="I35" s="368"/>
      <c r="J35" s="360"/>
    </row>
    <row r="36" spans="1:10" s="188" customFormat="1" ht="90">
      <c r="A36" s="496">
        <v>10</v>
      </c>
      <c r="B36" s="489" t="s">
        <v>718</v>
      </c>
      <c r="C36" s="531" t="s">
        <v>717</v>
      </c>
      <c r="D36" s="134" t="s">
        <v>719</v>
      </c>
      <c r="E36" s="138">
        <v>2019</v>
      </c>
      <c r="F36" s="217" t="s">
        <v>720</v>
      </c>
      <c r="G36" s="318">
        <v>3</v>
      </c>
      <c r="I36" s="368"/>
      <c r="J36" s="360"/>
    </row>
    <row r="37" spans="1:10" s="188" customFormat="1" ht="105">
      <c r="A37" s="496">
        <v>11</v>
      </c>
      <c r="B37" s="489" t="s">
        <v>722</v>
      </c>
      <c r="C37" s="531" t="s">
        <v>721</v>
      </c>
      <c r="D37" s="134" t="s">
        <v>719</v>
      </c>
      <c r="E37" s="138">
        <v>2019</v>
      </c>
      <c r="F37" s="217" t="s">
        <v>720</v>
      </c>
      <c r="G37" s="318">
        <v>3</v>
      </c>
      <c r="I37" s="368"/>
      <c r="J37" s="360"/>
    </row>
    <row r="38" spans="1:10" s="188" customFormat="1" ht="75">
      <c r="A38" s="496">
        <v>12</v>
      </c>
      <c r="B38" s="489" t="s">
        <v>724</v>
      </c>
      <c r="C38" s="531" t="s">
        <v>723</v>
      </c>
      <c r="D38" s="134" t="s">
        <v>719</v>
      </c>
      <c r="E38" s="138">
        <v>2019</v>
      </c>
      <c r="F38" s="217" t="s">
        <v>720</v>
      </c>
      <c r="G38" s="318">
        <v>3</v>
      </c>
      <c r="I38" s="368"/>
      <c r="J38" s="360"/>
    </row>
    <row r="39" spans="1:10" s="188" customFormat="1" ht="135">
      <c r="A39" s="496">
        <v>13</v>
      </c>
      <c r="B39" s="489" t="s">
        <v>726</v>
      </c>
      <c r="C39" s="531" t="s">
        <v>725</v>
      </c>
      <c r="D39" s="134" t="s">
        <v>719</v>
      </c>
      <c r="E39" s="138">
        <v>2019</v>
      </c>
      <c r="F39" s="217" t="s">
        <v>720</v>
      </c>
      <c r="G39" s="318">
        <v>3</v>
      </c>
      <c r="I39" s="368"/>
      <c r="J39" s="360"/>
    </row>
    <row r="40" spans="1:10" s="188" customFormat="1" ht="90">
      <c r="A40" s="496">
        <v>14</v>
      </c>
      <c r="B40" s="489" t="s">
        <v>728</v>
      </c>
      <c r="C40" s="531" t="s">
        <v>727</v>
      </c>
      <c r="D40" s="134" t="s">
        <v>719</v>
      </c>
      <c r="E40" s="138">
        <v>2019</v>
      </c>
      <c r="F40" s="217" t="s">
        <v>720</v>
      </c>
      <c r="G40" s="318">
        <v>3</v>
      </c>
      <c r="I40" s="368"/>
      <c r="J40" s="360"/>
    </row>
    <row r="41" spans="1:10" s="188" customFormat="1" ht="45">
      <c r="A41" s="496">
        <v>15</v>
      </c>
      <c r="B41" s="489" t="s">
        <v>730</v>
      </c>
      <c r="C41" s="531" t="s">
        <v>729</v>
      </c>
      <c r="D41" s="134" t="s">
        <v>719</v>
      </c>
      <c r="E41" s="138">
        <v>2019</v>
      </c>
      <c r="F41" s="217" t="s">
        <v>720</v>
      </c>
      <c r="G41" s="318">
        <v>3</v>
      </c>
      <c r="I41" s="368"/>
      <c r="J41" s="360"/>
    </row>
    <row r="42" spans="1:10" s="188" customFormat="1" ht="45">
      <c r="A42" s="496">
        <v>16</v>
      </c>
      <c r="B42" s="489" t="s">
        <v>732</v>
      </c>
      <c r="C42" s="531" t="s">
        <v>731</v>
      </c>
      <c r="D42" s="134" t="s">
        <v>719</v>
      </c>
      <c r="E42" s="138">
        <v>2019</v>
      </c>
      <c r="F42" s="217" t="s">
        <v>720</v>
      </c>
      <c r="G42" s="318">
        <v>3</v>
      </c>
      <c r="I42" s="368"/>
      <c r="J42" s="360"/>
    </row>
    <row r="43" spans="1:10" s="188" customFormat="1" ht="45">
      <c r="A43" s="496">
        <v>17</v>
      </c>
      <c r="B43" s="489" t="s">
        <v>732</v>
      </c>
      <c r="C43" s="531" t="s">
        <v>733</v>
      </c>
      <c r="D43" s="134" t="s">
        <v>719</v>
      </c>
      <c r="E43" s="138">
        <v>2019</v>
      </c>
      <c r="F43" s="217" t="s">
        <v>720</v>
      </c>
      <c r="G43" s="318">
        <v>3</v>
      </c>
      <c r="I43" s="368"/>
      <c r="J43" s="360"/>
    </row>
    <row r="44" spans="1:10" s="188" customFormat="1" ht="45">
      <c r="A44" s="496">
        <v>18</v>
      </c>
      <c r="B44" s="489" t="s">
        <v>734</v>
      </c>
      <c r="C44" s="531" t="s">
        <v>841</v>
      </c>
      <c r="D44" s="134" t="s">
        <v>719</v>
      </c>
      <c r="E44" s="138">
        <v>2019</v>
      </c>
      <c r="F44" s="217" t="s">
        <v>720</v>
      </c>
      <c r="G44" s="318">
        <v>3</v>
      </c>
      <c r="I44" s="368"/>
      <c r="J44" s="360"/>
    </row>
    <row r="45" spans="1:10" s="188" customFormat="1" ht="60">
      <c r="A45" s="496">
        <v>19</v>
      </c>
      <c r="B45" s="491" t="s">
        <v>773</v>
      </c>
      <c r="C45" s="532" t="s">
        <v>840</v>
      </c>
      <c r="D45" s="134" t="s">
        <v>719</v>
      </c>
      <c r="E45" s="138">
        <v>2019</v>
      </c>
      <c r="F45" s="217" t="s">
        <v>720</v>
      </c>
      <c r="G45" s="318">
        <v>3</v>
      </c>
      <c r="I45" s="368"/>
      <c r="J45" s="360"/>
    </row>
    <row r="46" spans="1:10" s="188" customFormat="1" ht="75">
      <c r="A46" s="496">
        <v>20</v>
      </c>
      <c r="B46" s="489" t="s">
        <v>819</v>
      </c>
      <c r="C46" s="531" t="s">
        <v>735</v>
      </c>
      <c r="D46" s="134" t="s">
        <v>719</v>
      </c>
      <c r="E46" s="138">
        <v>2019</v>
      </c>
      <c r="F46" s="217" t="s">
        <v>720</v>
      </c>
      <c r="G46" s="318">
        <v>3</v>
      </c>
      <c r="I46" s="368"/>
      <c r="J46" s="360"/>
    </row>
    <row r="47" spans="1:10" s="188" customFormat="1" ht="150">
      <c r="A47" s="496">
        <v>21</v>
      </c>
      <c r="B47" s="489" t="s">
        <v>820</v>
      </c>
      <c r="C47" s="531" t="s">
        <v>738</v>
      </c>
      <c r="D47" s="134" t="s">
        <v>736</v>
      </c>
      <c r="E47" s="138">
        <v>2019</v>
      </c>
      <c r="F47" s="217" t="s">
        <v>737</v>
      </c>
      <c r="G47" s="318">
        <v>3</v>
      </c>
      <c r="I47" s="368"/>
      <c r="J47" s="360"/>
    </row>
    <row r="48" spans="1:10" s="188" customFormat="1" ht="195">
      <c r="A48" s="496">
        <v>22</v>
      </c>
      <c r="B48" s="489" t="s">
        <v>821</v>
      </c>
      <c r="C48" s="531" t="s">
        <v>739</v>
      </c>
      <c r="D48" s="134" t="s">
        <v>736</v>
      </c>
      <c r="E48" s="138">
        <v>2019</v>
      </c>
      <c r="F48" s="217" t="s">
        <v>737</v>
      </c>
      <c r="G48" s="318">
        <v>3</v>
      </c>
      <c r="I48" s="368"/>
      <c r="J48" s="360"/>
    </row>
    <row r="49" spans="1:10" s="188" customFormat="1" ht="105">
      <c r="A49" s="496">
        <v>23</v>
      </c>
      <c r="B49" s="489" t="s">
        <v>822</v>
      </c>
      <c r="C49" s="531" t="s">
        <v>842</v>
      </c>
      <c r="D49" s="134" t="s">
        <v>700</v>
      </c>
      <c r="E49" s="138">
        <v>2019</v>
      </c>
      <c r="F49" s="217" t="s">
        <v>701</v>
      </c>
      <c r="G49" s="318">
        <v>5</v>
      </c>
      <c r="I49" s="368"/>
      <c r="J49" s="360"/>
    </row>
    <row r="50" spans="1:10" s="188" customFormat="1" ht="75">
      <c r="A50" s="496">
        <v>24</v>
      </c>
      <c r="B50" s="489" t="s">
        <v>823</v>
      </c>
      <c r="C50" s="531" t="s">
        <v>702</v>
      </c>
      <c r="D50" s="134" t="s">
        <v>704</v>
      </c>
      <c r="E50" s="138">
        <v>2019</v>
      </c>
      <c r="F50" s="217" t="s">
        <v>703</v>
      </c>
      <c r="G50" s="318">
        <v>5</v>
      </c>
      <c r="I50" s="368"/>
      <c r="J50" s="360"/>
    </row>
    <row r="51" spans="1:10" s="188" customFormat="1" ht="45">
      <c r="A51" s="496">
        <v>25</v>
      </c>
      <c r="B51" s="489" t="s">
        <v>824</v>
      </c>
      <c r="C51" s="531" t="s">
        <v>705</v>
      </c>
      <c r="D51" s="134" t="s">
        <v>704</v>
      </c>
      <c r="E51" s="138">
        <v>2019</v>
      </c>
      <c r="F51" s="217" t="s">
        <v>703</v>
      </c>
      <c r="G51" s="318">
        <v>5</v>
      </c>
      <c r="I51" s="368"/>
      <c r="J51" s="360"/>
    </row>
    <row r="52" spans="1:10" s="188" customFormat="1" ht="75">
      <c r="A52" s="496">
        <v>26</v>
      </c>
      <c r="B52" s="489" t="s">
        <v>825</v>
      </c>
      <c r="C52" s="537" t="s">
        <v>706</v>
      </c>
      <c r="D52" s="134" t="s">
        <v>704</v>
      </c>
      <c r="E52" s="138">
        <v>2019</v>
      </c>
      <c r="F52" s="217" t="s">
        <v>703</v>
      </c>
      <c r="G52" s="318">
        <v>5</v>
      </c>
      <c r="I52" s="368"/>
      <c r="J52" s="360"/>
    </row>
    <row r="53" spans="1:10" s="188" customFormat="1" ht="180">
      <c r="A53" s="496">
        <v>27</v>
      </c>
      <c r="B53" s="489" t="s">
        <v>708</v>
      </c>
      <c r="C53" s="536" t="s">
        <v>707</v>
      </c>
      <c r="D53" s="134" t="s">
        <v>709</v>
      </c>
      <c r="E53" s="138">
        <v>2019</v>
      </c>
      <c r="F53" s="217" t="s">
        <v>710</v>
      </c>
      <c r="G53" s="318">
        <v>5</v>
      </c>
      <c r="I53" s="368"/>
      <c r="J53" s="360"/>
    </row>
    <row r="54" spans="1:10" ht="105">
      <c r="A54" s="496">
        <v>28</v>
      </c>
      <c r="B54" s="489" t="s">
        <v>780</v>
      </c>
      <c r="C54" s="531" t="s">
        <v>1031</v>
      </c>
      <c r="D54" s="217" t="s">
        <v>320</v>
      </c>
      <c r="E54" s="138">
        <v>2019</v>
      </c>
      <c r="F54" s="366" t="s">
        <v>321</v>
      </c>
      <c r="G54" s="318">
        <v>3</v>
      </c>
    </row>
    <row r="55" spans="1:10" ht="150">
      <c r="A55" s="496">
        <v>29</v>
      </c>
      <c r="B55" s="489" t="s">
        <v>781</v>
      </c>
      <c r="C55" s="529" t="s">
        <v>1030</v>
      </c>
      <c r="D55" s="134" t="s">
        <v>322</v>
      </c>
      <c r="E55" s="134">
        <v>2019</v>
      </c>
      <c r="F55" s="134" t="s">
        <v>323</v>
      </c>
      <c r="G55" s="315">
        <v>3</v>
      </c>
    </row>
    <row r="56" spans="1:10" ht="150">
      <c r="A56" s="496">
        <v>30</v>
      </c>
      <c r="B56" s="489" t="s">
        <v>782</v>
      </c>
      <c r="C56" s="533" t="s">
        <v>1029</v>
      </c>
      <c r="D56" s="217" t="s">
        <v>318</v>
      </c>
      <c r="E56" s="138">
        <v>2019</v>
      </c>
      <c r="F56" s="366" t="s">
        <v>319</v>
      </c>
      <c r="G56" s="318">
        <v>5</v>
      </c>
    </row>
    <row r="57" spans="1:10" s="188" customFormat="1" ht="135">
      <c r="A57" s="496">
        <v>31</v>
      </c>
      <c r="B57" s="489" t="s">
        <v>826</v>
      </c>
      <c r="C57" s="533" t="s">
        <v>740</v>
      </c>
      <c r="D57" s="217" t="s">
        <v>741</v>
      </c>
      <c r="E57" s="138">
        <v>2019</v>
      </c>
      <c r="F57" s="366" t="s">
        <v>742</v>
      </c>
      <c r="G57" s="318">
        <v>3</v>
      </c>
    </row>
    <row r="58" spans="1:10" ht="150">
      <c r="A58" s="496">
        <v>32</v>
      </c>
      <c r="B58" s="489" t="s">
        <v>827</v>
      </c>
      <c r="C58" s="529" t="s">
        <v>1028</v>
      </c>
      <c r="D58" s="134" t="s">
        <v>324</v>
      </c>
      <c r="E58" s="134">
        <v>2019</v>
      </c>
      <c r="F58" s="134" t="s">
        <v>325</v>
      </c>
      <c r="G58" s="315">
        <v>3</v>
      </c>
    </row>
    <row r="59" spans="1:10" ht="135">
      <c r="A59" s="496">
        <v>33</v>
      </c>
      <c r="B59" s="489" t="s">
        <v>828</v>
      </c>
      <c r="C59" s="529" t="s">
        <v>1027</v>
      </c>
      <c r="D59" s="134" t="s">
        <v>326</v>
      </c>
      <c r="E59" s="134">
        <v>2019</v>
      </c>
      <c r="F59" s="367" t="s">
        <v>327</v>
      </c>
      <c r="G59" s="315">
        <v>3</v>
      </c>
    </row>
    <row r="60" spans="1:10" ht="90">
      <c r="A60" s="496">
        <f t="shared" ref="A60:A61" si="0">A59+1</f>
        <v>34</v>
      </c>
      <c r="B60" s="489" t="s">
        <v>783</v>
      </c>
      <c r="C60" s="529" t="s">
        <v>1026</v>
      </c>
      <c r="D60" s="134" t="s">
        <v>326</v>
      </c>
      <c r="E60" s="134">
        <v>2019</v>
      </c>
      <c r="F60" s="367" t="s">
        <v>327</v>
      </c>
      <c r="G60" s="315">
        <v>3</v>
      </c>
    </row>
    <row r="61" spans="1:10" ht="75">
      <c r="A61" s="496">
        <f t="shared" si="0"/>
        <v>35</v>
      </c>
      <c r="B61" s="489" t="s">
        <v>784</v>
      </c>
      <c r="C61" s="529" t="s">
        <v>328</v>
      </c>
      <c r="D61" s="134" t="s">
        <v>326</v>
      </c>
      <c r="E61" s="134">
        <v>2019</v>
      </c>
      <c r="F61" s="367" t="s">
        <v>327</v>
      </c>
      <c r="G61" s="315">
        <v>3</v>
      </c>
    </row>
    <row r="62" spans="1:10" s="188" customFormat="1" ht="240">
      <c r="A62" s="496">
        <v>36</v>
      </c>
      <c r="B62" s="489" t="s">
        <v>785</v>
      </c>
      <c r="C62" s="529" t="s">
        <v>330</v>
      </c>
      <c r="D62" s="134" t="s">
        <v>326</v>
      </c>
      <c r="E62" s="134">
        <v>2019</v>
      </c>
      <c r="F62" s="367" t="s">
        <v>327</v>
      </c>
      <c r="G62" s="315">
        <v>3</v>
      </c>
    </row>
    <row r="63" spans="1:10" s="188" customFormat="1" ht="150">
      <c r="A63" s="496">
        <v>37</v>
      </c>
      <c r="B63" s="489" t="s">
        <v>786</v>
      </c>
      <c r="C63" s="529" t="s">
        <v>1025</v>
      </c>
      <c r="D63" s="134" t="s">
        <v>326</v>
      </c>
      <c r="E63" s="134">
        <v>2019</v>
      </c>
      <c r="F63" s="367" t="s">
        <v>327</v>
      </c>
      <c r="G63" s="315">
        <v>3</v>
      </c>
    </row>
    <row r="64" spans="1:10" ht="120">
      <c r="A64" s="496">
        <v>38</v>
      </c>
      <c r="B64" s="489" t="s">
        <v>787</v>
      </c>
      <c r="C64" s="529" t="s">
        <v>1023</v>
      </c>
      <c r="D64" s="134" t="s">
        <v>326</v>
      </c>
      <c r="E64" s="134">
        <v>2019</v>
      </c>
      <c r="F64" s="367" t="s">
        <v>327</v>
      </c>
      <c r="G64" s="315">
        <v>3</v>
      </c>
    </row>
    <row r="65" spans="1:7" s="188" customFormat="1" ht="195">
      <c r="A65" s="496">
        <v>39</v>
      </c>
      <c r="B65" s="489" t="s">
        <v>788</v>
      </c>
      <c r="C65" s="529" t="s">
        <v>1024</v>
      </c>
      <c r="D65" s="134" t="s">
        <v>326</v>
      </c>
      <c r="E65" s="134">
        <v>2019</v>
      </c>
      <c r="F65" s="367" t="s">
        <v>327</v>
      </c>
      <c r="G65" s="315">
        <v>3</v>
      </c>
    </row>
    <row r="66" spans="1:7" s="188" customFormat="1" ht="135">
      <c r="A66" s="496">
        <v>40</v>
      </c>
      <c r="B66" s="489" t="s">
        <v>789</v>
      </c>
      <c r="C66" s="529" t="s">
        <v>331</v>
      </c>
      <c r="D66" s="134" t="s">
        <v>326</v>
      </c>
      <c r="E66" s="134">
        <v>2019</v>
      </c>
      <c r="F66" s="367" t="s">
        <v>327</v>
      </c>
      <c r="G66" s="315">
        <v>3</v>
      </c>
    </row>
    <row r="67" spans="1:7" s="188" customFormat="1" ht="90">
      <c r="A67" s="496">
        <v>41</v>
      </c>
      <c r="B67" s="489" t="s">
        <v>829</v>
      </c>
      <c r="C67" s="529" t="s">
        <v>743</v>
      </c>
      <c r="D67" s="134" t="s">
        <v>745</v>
      </c>
      <c r="E67" s="134">
        <v>2018</v>
      </c>
      <c r="F67" s="367" t="s">
        <v>744</v>
      </c>
      <c r="G67" s="315">
        <v>3</v>
      </c>
    </row>
    <row r="68" spans="1:7" s="188" customFormat="1" ht="90">
      <c r="A68" s="496">
        <v>42</v>
      </c>
      <c r="B68" s="489" t="s">
        <v>786</v>
      </c>
      <c r="C68" s="529" t="s">
        <v>746</v>
      </c>
      <c r="D68" s="134" t="s">
        <v>745</v>
      </c>
      <c r="E68" s="134">
        <v>2018</v>
      </c>
      <c r="F68" s="367" t="s">
        <v>744</v>
      </c>
      <c r="G68" s="315">
        <v>3</v>
      </c>
    </row>
    <row r="69" spans="1:7" s="188" customFormat="1" ht="90">
      <c r="A69" s="496">
        <v>43</v>
      </c>
      <c r="B69" s="489" t="s">
        <v>794</v>
      </c>
      <c r="C69" s="529" t="s">
        <v>341</v>
      </c>
      <c r="D69" s="134" t="s">
        <v>745</v>
      </c>
      <c r="E69" s="134">
        <v>2018</v>
      </c>
      <c r="F69" s="367" t="s">
        <v>744</v>
      </c>
      <c r="G69" s="315">
        <v>3</v>
      </c>
    </row>
    <row r="70" spans="1:7" s="188" customFormat="1" ht="105">
      <c r="A70" s="496">
        <v>44</v>
      </c>
      <c r="B70" s="489" t="s">
        <v>830</v>
      </c>
      <c r="C70" s="529" t="s">
        <v>747</v>
      </c>
      <c r="D70" s="134" t="s">
        <v>745</v>
      </c>
      <c r="E70" s="134">
        <v>2018</v>
      </c>
      <c r="F70" s="367" t="s">
        <v>744</v>
      </c>
      <c r="G70" s="315">
        <v>3</v>
      </c>
    </row>
    <row r="71" spans="1:7" s="188" customFormat="1" ht="105">
      <c r="A71" s="496">
        <v>45</v>
      </c>
      <c r="B71" s="489" t="s">
        <v>790</v>
      </c>
      <c r="C71" s="529" t="s">
        <v>1022</v>
      </c>
      <c r="D71" s="134" t="s">
        <v>332</v>
      </c>
      <c r="E71" s="134">
        <v>2018</v>
      </c>
      <c r="F71" s="367" t="s">
        <v>334</v>
      </c>
      <c r="G71" s="315">
        <v>5</v>
      </c>
    </row>
    <row r="72" spans="1:7" s="188" customFormat="1" ht="150">
      <c r="A72" s="496">
        <v>46</v>
      </c>
      <c r="B72" s="489" t="s">
        <v>791</v>
      </c>
      <c r="C72" s="529" t="s">
        <v>1021</v>
      </c>
      <c r="D72" s="134" t="s">
        <v>332</v>
      </c>
      <c r="E72" s="134">
        <v>2018</v>
      </c>
      <c r="F72" s="367" t="s">
        <v>334</v>
      </c>
      <c r="G72" s="315">
        <v>5</v>
      </c>
    </row>
    <row r="73" spans="1:7" s="188" customFormat="1" ht="210">
      <c r="A73" s="496">
        <v>47</v>
      </c>
      <c r="B73" s="489" t="s">
        <v>792</v>
      </c>
      <c r="C73" s="529" t="s">
        <v>335</v>
      </c>
      <c r="D73" s="134" t="s">
        <v>332</v>
      </c>
      <c r="E73" s="134">
        <v>2018</v>
      </c>
      <c r="F73" s="367" t="s">
        <v>334</v>
      </c>
      <c r="G73" s="315">
        <v>5</v>
      </c>
    </row>
    <row r="74" spans="1:7" s="188" customFormat="1" ht="150">
      <c r="A74" s="496">
        <v>48</v>
      </c>
      <c r="B74" s="489" t="s">
        <v>793</v>
      </c>
      <c r="C74" s="529" t="s">
        <v>336</v>
      </c>
      <c r="D74" s="134" t="s">
        <v>332</v>
      </c>
      <c r="E74" s="134">
        <v>2018</v>
      </c>
      <c r="F74" s="367" t="s">
        <v>334</v>
      </c>
      <c r="G74" s="315">
        <v>5</v>
      </c>
    </row>
    <row r="75" spans="1:7" s="188" customFormat="1" ht="90">
      <c r="A75" s="496">
        <v>49</v>
      </c>
      <c r="B75" s="489" t="s">
        <v>790</v>
      </c>
      <c r="C75" s="529" t="s">
        <v>337</v>
      </c>
      <c r="D75" s="134" t="s">
        <v>338</v>
      </c>
      <c r="E75" s="134">
        <v>2018</v>
      </c>
      <c r="F75" s="367" t="s">
        <v>339</v>
      </c>
      <c r="G75" s="315">
        <v>3</v>
      </c>
    </row>
    <row r="76" spans="1:7" s="188" customFormat="1" ht="75">
      <c r="A76" s="496">
        <v>50</v>
      </c>
      <c r="B76" s="489" t="s">
        <v>786</v>
      </c>
      <c r="C76" s="529" t="s">
        <v>340</v>
      </c>
      <c r="D76" s="134" t="s">
        <v>338</v>
      </c>
      <c r="E76" s="134">
        <v>2018</v>
      </c>
      <c r="F76" s="367" t="s">
        <v>339</v>
      </c>
      <c r="G76" s="315">
        <v>3</v>
      </c>
    </row>
    <row r="77" spans="1:7" s="188" customFormat="1" ht="75">
      <c r="A77" s="496">
        <v>51</v>
      </c>
      <c r="B77" s="489" t="s">
        <v>794</v>
      </c>
      <c r="C77" s="529" t="s">
        <v>341</v>
      </c>
      <c r="D77" s="134" t="s">
        <v>338</v>
      </c>
      <c r="E77" s="134">
        <v>2018</v>
      </c>
      <c r="F77" s="367" t="s">
        <v>339</v>
      </c>
      <c r="G77" s="315">
        <v>3</v>
      </c>
    </row>
    <row r="78" spans="1:7" s="188" customFormat="1" ht="105">
      <c r="A78" s="496">
        <v>52</v>
      </c>
      <c r="B78" s="489" t="s">
        <v>795</v>
      </c>
      <c r="C78" s="529" t="s">
        <v>343</v>
      </c>
      <c r="D78" s="134" t="s">
        <v>338</v>
      </c>
      <c r="E78" s="134">
        <v>2018</v>
      </c>
      <c r="F78" s="367" t="s">
        <v>339</v>
      </c>
      <c r="G78" s="315">
        <v>3</v>
      </c>
    </row>
    <row r="79" spans="1:7" s="188" customFormat="1" ht="150">
      <c r="A79" s="496">
        <v>53</v>
      </c>
      <c r="B79" s="489" t="s">
        <v>796</v>
      </c>
      <c r="C79" s="529" t="s">
        <v>1020</v>
      </c>
      <c r="D79" s="134" t="s">
        <v>344</v>
      </c>
      <c r="E79" s="134">
        <v>2018</v>
      </c>
      <c r="F79" s="367" t="s">
        <v>345</v>
      </c>
      <c r="G79" s="315">
        <v>3</v>
      </c>
    </row>
    <row r="80" spans="1:7" s="188" customFormat="1" ht="150">
      <c r="A80" s="496">
        <v>54</v>
      </c>
      <c r="B80" s="489" t="s">
        <v>797</v>
      </c>
      <c r="C80" s="529" t="s">
        <v>346</v>
      </c>
      <c r="D80" s="134" t="s">
        <v>344</v>
      </c>
      <c r="E80" s="134">
        <v>2018</v>
      </c>
      <c r="F80" s="367" t="s">
        <v>345</v>
      </c>
      <c r="G80" s="315">
        <v>3</v>
      </c>
    </row>
    <row r="81" spans="1:7" s="188" customFormat="1" ht="120">
      <c r="A81" s="496">
        <v>55</v>
      </c>
      <c r="B81" s="489" t="s">
        <v>798</v>
      </c>
      <c r="C81" s="529" t="s">
        <v>1019</v>
      </c>
      <c r="D81" s="134" t="s">
        <v>348</v>
      </c>
      <c r="E81" s="134">
        <v>2018</v>
      </c>
      <c r="F81" s="367" t="s">
        <v>345</v>
      </c>
      <c r="G81" s="315">
        <v>3</v>
      </c>
    </row>
    <row r="82" spans="1:7" s="188" customFormat="1" ht="135">
      <c r="A82" s="496">
        <v>56</v>
      </c>
      <c r="B82" s="489" t="s">
        <v>799</v>
      </c>
      <c r="C82" s="529" t="s">
        <v>1018</v>
      </c>
      <c r="D82" s="134" t="s">
        <v>348</v>
      </c>
      <c r="E82" s="134">
        <v>2018</v>
      </c>
      <c r="F82" s="367" t="s">
        <v>345</v>
      </c>
      <c r="G82" s="315">
        <v>3</v>
      </c>
    </row>
    <row r="83" spans="1:7" s="188" customFormat="1" ht="120">
      <c r="A83" s="496">
        <v>57</v>
      </c>
      <c r="B83" s="489" t="s">
        <v>800</v>
      </c>
      <c r="C83" s="529" t="s">
        <v>349</v>
      </c>
      <c r="D83" s="134" t="s">
        <v>348</v>
      </c>
      <c r="E83" s="134">
        <v>2018</v>
      </c>
      <c r="F83" s="367" t="s">
        <v>345</v>
      </c>
      <c r="G83" s="315">
        <v>3</v>
      </c>
    </row>
    <row r="84" spans="1:7" s="188" customFormat="1" ht="120">
      <c r="A84" s="496">
        <v>58</v>
      </c>
      <c r="B84" s="489" t="s">
        <v>801</v>
      </c>
      <c r="C84" s="529" t="s">
        <v>1017</v>
      </c>
      <c r="D84" s="134" t="s">
        <v>348</v>
      </c>
      <c r="E84" s="134">
        <v>2018</v>
      </c>
      <c r="F84" s="367" t="s">
        <v>345</v>
      </c>
      <c r="G84" s="315">
        <v>3</v>
      </c>
    </row>
    <row r="85" spans="1:7" s="188" customFormat="1" ht="120">
      <c r="A85" s="496">
        <v>59</v>
      </c>
      <c r="B85" s="489" t="s">
        <v>802</v>
      </c>
      <c r="C85" s="529" t="s">
        <v>1016</v>
      </c>
      <c r="D85" s="134" t="s">
        <v>348</v>
      </c>
      <c r="E85" s="134">
        <v>2018</v>
      </c>
      <c r="F85" s="367" t="s">
        <v>345</v>
      </c>
      <c r="G85" s="315">
        <v>3</v>
      </c>
    </row>
    <row r="86" spans="1:7" s="188" customFormat="1" ht="150">
      <c r="A86" s="496">
        <v>60</v>
      </c>
      <c r="B86" s="489" t="s">
        <v>803</v>
      </c>
      <c r="C86" s="529" t="s">
        <v>350</v>
      </c>
      <c r="D86" s="134" t="s">
        <v>348</v>
      </c>
      <c r="E86" s="134">
        <v>2018</v>
      </c>
      <c r="F86" s="367" t="s">
        <v>345</v>
      </c>
      <c r="G86" s="315">
        <v>3</v>
      </c>
    </row>
    <row r="87" spans="1:7" s="188" customFormat="1" ht="135">
      <c r="A87" s="496">
        <v>61</v>
      </c>
      <c r="B87" s="489" t="s">
        <v>831</v>
      </c>
      <c r="C87" s="529" t="s">
        <v>748</v>
      </c>
      <c r="D87" s="134" t="s">
        <v>348</v>
      </c>
      <c r="E87" s="134">
        <v>2018</v>
      </c>
      <c r="F87" s="367" t="s">
        <v>345</v>
      </c>
      <c r="G87" s="315">
        <v>3</v>
      </c>
    </row>
    <row r="88" spans="1:7" s="188" customFormat="1" ht="60">
      <c r="A88" s="496">
        <v>62</v>
      </c>
      <c r="B88" s="492" t="s">
        <v>353</v>
      </c>
      <c r="C88" s="529" t="s">
        <v>351</v>
      </c>
      <c r="D88" s="134" t="s">
        <v>352</v>
      </c>
      <c r="E88" s="134">
        <v>2018</v>
      </c>
      <c r="F88" s="367" t="s">
        <v>354</v>
      </c>
      <c r="G88" s="315">
        <v>3</v>
      </c>
    </row>
    <row r="89" spans="1:7" s="188" customFormat="1" ht="45">
      <c r="A89" s="496">
        <v>63</v>
      </c>
      <c r="B89" s="489" t="s">
        <v>804</v>
      </c>
      <c r="C89" s="529" t="s">
        <v>355</v>
      </c>
      <c r="D89" s="134" t="s">
        <v>352</v>
      </c>
      <c r="E89" s="134">
        <v>2018</v>
      </c>
      <c r="F89" s="367" t="s">
        <v>354</v>
      </c>
      <c r="G89" s="315">
        <v>3</v>
      </c>
    </row>
    <row r="90" spans="1:7" s="188" customFormat="1" ht="75">
      <c r="A90" s="496">
        <v>64</v>
      </c>
      <c r="B90" s="489" t="s">
        <v>805</v>
      </c>
      <c r="C90" s="529" t="s">
        <v>357</v>
      </c>
      <c r="D90" s="134" t="s">
        <v>358</v>
      </c>
      <c r="E90" s="134">
        <v>2018</v>
      </c>
      <c r="F90" s="367" t="s">
        <v>359</v>
      </c>
      <c r="G90" s="315">
        <v>3</v>
      </c>
    </row>
    <row r="91" spans="1:7" s="188" customFormat="1" ht="90">
      <c r="A91" s="496">
        <v>65</v>
      </c>
      <c r="B91" s="489" t="s">
        <v>806</v>
      </c>
      <c r="C91" s="529" t="s">
        <v>360</v>
      </c>
      <c r="D91" s="134" t="s">
        <v>358</v>
      </c>
      <c r="E91" s="134">
        <v>2018</v>
      </c>
      <c r="F91" s="367" t="s">
        <v>359</v>
      </c>
      <c r="G91" s="315">
        <v>3</v>
      </c>
    </row>
    <row r="92" spans="1:7" s="188" customFormat="1" ht="60">
      <c r="A92" s="496">
        <v>66</v>
      </c>
      <c r="B92" s="489" t="s">
        <v>790</v>
      </c>
      <c r="C92" s="529" t="s">
        <v>361</v>
      </c>
      <c r="D92" s="134" t="s">
        <v>362</v>
      </c>
      <c r="E92" s="134">
        <v>2018</v>
      </c>
      <c r="F92" s="367" t="s">
        <v>364</v>
      </c>
      <c r="G92" s="315">
        <v>3</v>
      </c>
    </row>
    <row r="93" spans="1:7" s="188" customFormat="1" ht="120">
      <c r="A93" s="496">
        <v>67</v>
      </c>
      <c r="B93" s="489" t="s">
        <v>807</v>
      </c>
      <c r="C93" s="529" t="s">
        <v>363</v>
      </c>
      <c r="D93" s="134" t="s">
        <v>365</v>
      </c>
      <c r="E93" s="134">
        <v>2018</v>
      </c>
      <c r="F93" s="367" t="s">
        <v>366</v>
      </c>
      <c r="G93" s="315">
        <v>3</v>
      </c>
    </row>
    <row r="94" spans="1:7" s="188" customFormat="1" ht="120">
      <c r="A94" s="496">
        <v>68</v>
      </c>
      <c r="B94" s="489" t="s">
        <v>808</v>
      </c>
      <c r="C94" s="529" t="s">
        <v>1015</v>
      </c>
      <c r="D94" s="134" t="s">
        <v>367</v>
      </c>
      <c r="E94" s="134">
        <v>2018</v>
      </c>
      <c r="F94" s="367" t="s">
        <v>368</v>
      </c>
      <c r="G94" s="315">
        <v>3</v>
      </c>
    </row>
    <row r="95" spans="1:7" s="188" customFormat="1" ht="105">
      <c r="A95" s="496">
        <v>69</v>
      </c>
      <c r="B95" s="489" t="s">
        <v>809</v>
      </c>
      <c r="C95" s="529" t="s">
        <v>1014</v>
      </c>
      <c r="D95" s="134" t="s">
        <v>367</v>
      </c>
      <c r="E95" s="134">
        <v>2018</v>
      </c>
      <c r="F95" s="367" t="s">
        <v>368</v>
      </c>
      <c r="G95" s="315">
        <v>3</v>
      </c>
    </row>
    <row r="96" spans="1:7" s="188" customFormat="1" ht="165">
      <c r="A96" s="496">
        <v>70</v>
      </c>
      <c r="B96" s="489" t="s">
        <v>810</v>
      </c>
      <c r="C96" s="529" t="s">
        <v>369</v>
      </c>
      <c r="D96" s="134" t="s">
        <v>367</v>
      </c>
      <c r="E96" s="134">
        <v>2018</v>
      </c>
      <c r="F96" s="367" t="s">
        <v>368</v>
      </c>
      <c r="G96" s="315">
        <v>3</v>
      </c>
    </row>
    <row r="97" spans="1:7" s="188" customFormat="1" ht="165">
      <c r="A97" s="496">
        <v>71</v>
      </c>
      <c r="B97" s="489" t="s">
        <v>786</v>
      </c>
      <c r="C97" s="529" t="s">
        <v>371</v>
      </c>
      <c r="D97" s="134" t="s">
        <v>367</v>
      </c>
      <c r="E97" s="134">
        <v>2018</v>
      </c>
      <c r="F97" s="367" t="s">
        <v>368</v>
      </c>
      <c r="G97" s="315">
        <v>3</v>
      </c>
    </row>
    <row r="98" spans="1:7" s="188" customFormat="1" ht="90">
      <c r="A98" s="496">
        <v>72</v>
      </c>
      <c r="B98" s="489" t="s">
        <v>811</v>
      </c>
      <c r="C98" s="529" t="s">
        <v>372</v>
      </c>
      <c r="D98" s="134" t="s">
        <v>367</v>
      </c>
      <c r="E98" s="134">
        <v>2018</v>
      </c>
      <c r="F98" s="367" t="s">
        <v>368</v>
      </c>
      <c r="G98" s="315">
        <v>3</v>
      </c>
    </row>
    <row r="99" spans="1:7" s="188" customFormat="1" ht="135">
      <c r="A99" s="496">
        <v>73</v>
      </c>
      <c r="B99" s="489" t="s">
        <v>812</v>
      </c>
      <c r="C99" s="529" t="s">
        <v>373</v>
      </c>
      <c r="D99" s="134" t="s">
        <v>367</v>
      </c>
      <c r="E99" s="134">
        <v>2018</v>
      </c>
      <c r="F99" s="367" t="s">
        <v>368</v>
      </c>
      <c r="G99" s="315">
        <v>3</v>
      </c>
    </row>
    <row r="100" spans="1:7" s="188" customFormat="1" ht="120">
      <c r="A100" s="496">
        <v>74</v>
      </c>
      <c r="B100" s="489" t="s">
        <v>813</v>
      </c>
      <c r="C100" s="529" t="s">
        <v>374</v>
      </c>
      <c r="D100" s="134" t="s">
        <v>367</v>
      </c>
      <c r="E100" s="134">
        <v>2018</v>
      </c>
      <c r="F100" s="367" t="s">
        <v>368</v>
      </c>
      <c r="G100" s="315">
        <v>3</v>
      </c>
    </row>
    <row r="101" spans="1:7" s="188" customFormat="1" ht="120">
      <c r="A101" s="496">
        <v>75</v>
      </c>
      <c r="B101" s="489" t="s">
        <v>814</v>
      </c>
      <c r="C101" s="529" t="s">
        <v>375</v>
      </c>
      <c r="D101" s="134" t="s">
        <v>367</v>
      </c>
      <c r="E101" s="134">
        <v>2018</v>
      </c>
      <c r="F101" s="367" t="s">
        <v>368</v>
      </c>
      <c r="G101" s="315">
        <v>3</v>
      </c>
    </row>
    <row r="102" spans="1:7" s="188" customFormat="1" ht="120">
      <c r="A102" s="496">
        <v>76</v>
      </c>
      <c r="B102" s="489" t="s">
        <v>815</v>
      </c>
      <c r="C102" s="529" t="s">
        <v>1013</v>
      </c>
      <c r="D102" s="134" t="s">
        <v>367</v>
      </c>
      <c r="E102" s="134">
        <v>2018</v>
      </c>
      <c r="F102" s="367" t="s">
        <v>368</v>
      </c>
      <c r="G102" s="315">
        <v>3</v>
      </c>
    </row>
    <row r="103" spans="1:7" s="188" customFormat="1" ht="135">
      <c r="A103" s="496">
        <v>77</v>
      </c>
      <c r="B103" s="489" t="s">
        <v>816</v>
      </c>
      <c r="C103" s="529" t="s">
        <v>1012</v>
      </c>
      <c r="D103" s="134" t="s">
        <v>367</v>
      </c>
      <c r="E103" s="134">
        <v>2018</v>
      </c>
      <c r="F103" s="367" t="s">
        <v>368</v>
      </c>
      <c r="G103" s="315">
        <v>3</v>
      </c>
    </row>
    <row r="104" spans="1:7" s="188" customFormat="1" ht="60">
      <c r="A104" s="496">
        <v>78</v>
      </c>
      <c r="B104" s="489" t="s">
        <v>784</v>
      </c>
      <c r="C104" s="528" t="s">
        <v>376</v>
      </c>
      <c r="D104" s="134" t="s">
        <v>377</v>
      </c>
      <c r="E104" s="134">
        <v>2017</v>
      </c>
      <c r="F104" s="367" t="s">
        <v>378</v>
      </c>
      <c r="G104" s="315">
        <v>5</v>
      </c>
    </row>
    <row r="105" spans="1:7" s="188" customFormat="1" ht="60">
      <c r="A105" s="496">
        <v>79</v>
      </c>
      <c r="B105" s="489" t="s">
        <v>817</v>
      </c>
      <c r="C105" s="528" t="s">
        <v>379</v>
      </c>
      <c r="D105" s="134" t="s">
        <v>382</v>
      </c>
      <c r="E105" s="134">
        <v>2017</v>
      </c>
      <c r="F105" s="367" t="s">
        <v>380</v>
      </c>
      <c r="G105" s="315">
        <v>5</v>
      </c>
    </row>
    <row r="106" spans="1:7" s="188" customFormat="1" ht="75">
      <c r="A106" s="496">
        <v>80</v>
      </c>
      <c r="B106" s="489" t="s">
        <v>818</v>
      </c>
      <c r="C106" s="528" t="s">
        <v>381</v>
      </c>
      <c r="D106" s="134" t="s">
        <v>382</v>
      </c>
      <c r="E106" s="134">
        <v>2017</v>
      </c>
      <c r="F106" s="367" t="s">
        <v>380</v>
      </c>
      <c r="G106" s="315">
        <v>5</v>
      </c>
    </row>
    <row r="107" spans="1:7" s="188" customFormat="1" ht="90">
      <c r="A107" s="496">
        <v>81</v>
      </c>
      <c r="B107" s="489" t="s">
        <v>389</v>
      </c>
      <c r="C107" s="528" t="s">
        <v>383</v>
      </c>
      <c r="D107" s="134" t="s">
        <v>385</v>
      </c>
      <c r="E107" s="134">
        <v>2017</v>
      </c>
      <c r="F107" s="367" t="s">
        <v>384</v>
      </c>
      <c r="G107" s="315">
        <v>5</v>
      </c>
    </row>
    <row r="108" spans="1:7" s="188" customFormat="1" ht="120">
      <c r="A108" s="496">
        <v>82</v>
      </c>
      <c r="B108" s="253" t="s">
        <v>388</v>
      </c>
      <c r="C108" s="529" t="s">
        <v>1011</v>
      </c>
      <c r="D108" s="134" t="s">
        <v>386</v>
      </c>
      <c r="E108" s="134">
        <v>2017</v>
      </c>
      <c r="F108" s="367" t="s">
        <v>387</v>
      </c>
      <c r="G108" s="315">
        <v>5</v>
      </c>
    </row>
    <row r="109" spans="1:7" s="188" customFormat="1" ht="120">
      <c r="A109" s="496">
        <v>83</v>
      </c>
      <c r="B109" s="253" t="s">
        <v>391</v>
      </c>
      <c r="C109" s="529" t="s">
        <v>390</v>
      </c>
      <c r="D109" s="134" t="s">
        <v>386</v>
      </c>
      <c r="E109" s="134">
        <v>2017</v>
      </c>
      <c r="F109" s="367" t="s">
        <v>387</v>
      </c>
      <c r="G109" s="315">
        <v>5</v>
      </c>
    </row>
    <row r="110" spans="1:7" s="188" customFormat="1" ht="135">
      <c r="A110" s="496">
        <v>84</v>
      </c>
      <c r="B110" s="253" t="s">
        <v>347</v>
      </c>
      <c r="C110" s="529" t="s">
        <v>392</v>
      </c>
      <c r="D110" s="134" t="s">
        <v>393</v>
      </c>
      <c r="E110" s="134">
        <v>2017</v>
      </c>
      <c r="F110" s="367" t="s">
        <v>394</v>
      </c>
      <c r="G110" s="315">
        <v>3</v>
      </c>
    </row>
    <row r="111" spans="1:7" s="188" customFormat="1" ht="105">
      <c r="A111" s="496">
        <v>85</v>
      </c>
      <c r="B111" s="253" t="s">
        <v>396</v>
      </c>
      <c r="C111" s="529" t="s">
        <v>395</v>
      </c>
      <c r="D111" s="134" t="s">
        <v>397</v>
      </c>
      <c r="E111" s="134">
        <v>2017</v>
      </c>
      <c r="F111" s="367" t="s">
        <v>398</v>
      </c>
      <c r="G111" s="315">
        <v>3</v>
      </c>
    </row>
    <row r="112" spans="1:7" s="188" customFormat="1" ht="120">
      <c r="A112" s="496">
        <v>86</v>
      </c>
      <c r="B112" s="253" t="s">
        <v>832</v>
      </c>
      <c r="C112" s="529" t="s">
        <v>749</v>
      </c>
      <c r="D112" s="134" t="s">
        <v>397</v>
      </c>
      <c r="E112" s="134">
        <v>2017</v>
      </c>
      <c r="F112" s="367" t="s">
        <v>398</v>
      </c>
      <c r="G112" s="315">
        <v>3</v>
      </c>
    </row>
    <row r="113" spans="1:7" s="188" customFormat="1" ht="75">
      <c r="A113" s="496">
        <v>87</v>
      </c>
      <c r="B113" s="253" t="s">
        <v>333</v>
      </c>
      <c r="C113" s="529" t="s">
        <v>399</v>
      </c>
      <c r="D113" s="134" t="s">
        <v>400</v>
      </c>
      <c r="E113" s="134">
        <v>2017</v>
      </c>
      <c r="F113" s="367" t="s">
        <v>401</v>
      </c>
      <c r="G113" s="315">
        <v>3</v>
      </c>
    </row>
    <row r="114" spans="1:7" s="188" customFormat="1" ht="45">
      <c r="A114" s="496">
        <v>88</v>
      </c>
      <c r="B114" s="253" t="s">
        <v>333</v>
      </c>
      <c r="C114" s="529" t="s">
        <v>402</v>
      </c>
      <c r="D114" s="134" t="s">
        <v>400</v>
      </c>
      <c r="E114" s="134">
        <v>2017</v>
      </c>
      <c r="F114" s="367" t="s">
        <v>401</v>
      </c>
      <c r="G114" s="315">
        <v>3</v>
      </c>
    </row>
    <row r="115" spans="1:7" s="188" customFormat="1" ht="60">
      <c r="A115" s="496">
        <v>89</v>
      </c>
      <c r="B115" s="253" t="s">
        <v>329</v>
      </c>
      <c r="C115" s="529" t="s">
        <v>751</v>
      </c>
      <c r="D115" s="134" t="s">
        <v>405</v>
      </c>
      <c r="E115" s="134">
        <v>2017</v>
      </c>
      <c r="F115" s="367" t="s">
        <v>378</v>
      </c>
      <c r="G115" s="315">
        <v>3</v>
      </c>
    </row>
    <row r="116" spans="1:7" s="188" customFormat="1" ht="60">
      <c r="A116" s="496">
        <v>90</v>
      </c>
      <c r="B116" s="253" t="s">
        <v>356</v>
      </c>
      <c r="C116" s="529" t="s">
        <v>406</v>
      </c>
      <c r="D116" s="134" t="s">
        <v>405</v>
      </c>
      <c r="E116" s="134">
        <v>2017</v>
      </c>
      <c r="F116" s="367" t="s">
        <v>378</v>
      </c>
      <c r="G116" s="315">
        <v>3</v>
      </c>
    </row>
    <row r="117" spans="1:7" s="57" customFormat="1" ht="45">
      <c r="A117" s="497">
        <v>91</v>
      </c>
      <c r="B117" s="493" t="s">
        <v>333</v>
      </c>
      <c r="C117" s="534" t="s">
        <v>750</v>
      </c>
      <c r="D117" s="387" t="s">
        <v>403</v>
      </c>
      <c r="E117" s="387">
        <v>2017</v>
      </c>
      <c r="F117" s="388" t="s">
        <v>404</v>
      </c>
      <c r="G117" s="482">
        <v>3</v>
      </c>
    </row>
    <row r="118" spans="1:7" s="188" customFormat="1" ht="75">
      <c r="A118" s="496">
        <v>92</v>
      </c>
      <c r="B118" s="253" t="s">
        <v>408</v>
      </c>
      <c r="C118" s="529" t="s">
        <v>407</v>
      </c>
      <c r="D118" s="134" t="s">
        <v>409</v>
      </c>
      <c r="E118" s="134">
        <v>2017</v>
      </c>
      <c r="F118" s="367" t="s">
        <v>410</v>
      </c>
      <c r="G118" s="315">
        <v>3</v>
      </c>
    </row>
    <row r="119" spans="1:7" s="188" customFormat="1" ht="60">
      <c r="A119" s="496">
        <v>93</v>
      </c>
      <c r="B119" s="253" t="s">
        <v>329</v>
      </c>
      <c r="C119" s="529" t="s">
        <v>411</v>
      </c>
      <c r="D119" s="134" t="s">
        <v>412</v>
      </c>
      <c r="E119" s="134">
        <v>2017</v>
      </c>
      <c r="F119" s="367" t="s">
        <v>413</v>
      </c>
      <c r="G119" s="315">
        <v>3</v>
      </c>
    </row>
    <row r="120" spans="1:7" s="188" customFormat="1" ht="90">
      <c r="A120" s="496">
        <v>94</v>
      </c>
      <c r="B120" s="253" t="s">
        <v>333</v>
      </c>
      <c r="C120" s="529" t="s">
        <v>414</v>
      </c>
      <c r="D120" s="134" t="s">
        <v>415</v>
      </c>
      <c r="E120" s="134">
        <v>2017</v>
      </c>
      <c r="F120" s="367" t="s">
        <v>416</v>
      </c>
      <c r="G120" s="315">
        <v>3</v>
      </c>
    </row>
    <row r="121" spans="1:7" s="188" customFormat="1" ht="75">
      <c r="A121" s="496">
        <v>95</v>
      </c>
      <c r="B121" s="253" t="s">
        <v>329</v>
      </c>
      <c r="C121" s="529" t="s">
        <v>417</v>
      </c>
      <c r="D121" s="134" t="s">
        <v>415</v>
      </c>
      <c r="E121" s="134">
        <v>2017</v>
      </c>
      <c r="F121" s="367" t="s">
        <v>416</v>
      </c>
      <c r="G121" s="315">
        <v>3</v>
      </c>
    </row>
    <row r="122" spans="1:7" s="188" customFormat="1" ht="60">
      <c r="A122" s="496">
        <v>96</v>
      </c>
      <c r="B122" s="253" t="s">
        <v>833</v>
      </c>
      <c r="C122" s="529" t="s">
        <v>752</v>
      </c>
      <c r="D122" s="134" t="s">
        <v>415</v>
      </c>
      <c r="E122" s="134">
        <v>2017</v>
      </c>
      <c r="F122" s="367" t="s">
        <v>416</v>
      </c>
      <c r="G122" s="315">
        <v>3</v>
      </c>
    </row>
    <row r="123" spans="1:7" s="188" customFormat="1" ht="60">
      <c r="A123" s="496">
        <v>97</v>
      </c>
      <c r="B123" s="253" t="s">
        <v>834</v>
      </c>
      <c r="C123" s="529" t="s">
        <v>753</v>
      </c>
      <c r="D123" s="134" t="s">
        <v>415</v>
      </c>
      <c r="E123" s="134">
        <v>2017</v>
      </c>
      <c r="F123" s="367" t="s">
        <v>416</v>
      </c>
      <c r="G123" s="315">
        <v>3</v>
      </c>
    </row>
    <row r="124" spans="1:7" s="188" customFormat="1" ht="90">
      <c r="A124" s="496">
        <v>98</v>
      </c>
      <c r="B124" s="253" t="s">
        <v>835</v>
      </c>
      <c r="C124" s="529" t="s">
        <v>754</v>
      </c>
      <c r="D124" s="134" t="s">
        <v>415</v>
      </c>
      <c r="E124" s="134">
        <v>2017</v>
      </c>
      <c r="F124" s="367" t="s">
        <v>416</v>
      </c>
      <c r="G124" s="315">
        <v>3</v>
      </c>
    </row>
    <row r="125" spans="1:7" s="188" customFormat="1" ht="60">
      <c r="A125" s="496">
        <v>99</v>
      </c>
      <c r="B125" s="253" t="s">
        <v>333</v>
      </c>
      <c r="C125" s="529" t="s">
        <v>418</v>
      </c>
      <c r="D125" s="134" t="s">
        <v>415</v>
      </c>
      <c r="E125" s="134">
        <v>2017</v>
      </c>
      <c r="F125" s="367" t="s">
        <v>416</v>
      </c>
      <c r="G125" s="315">
        <v>3</v>
      </c>
    </row>
    <row r="126" spans="1:7" s="188" customFormat="1" ht="60">
      <c r="A126" s="496">
        <v>100</v>
      </c>
      <c r="B126" s="253" t="s">
        <v>836</v>
      </c>
      <c r="C126" s="528" t="s">
        <v>755</v>
      </c>
      <c r="D126" s="134" t="s">
        <v>756</v>
      </c>
      <c r="E126" s="134">
        <v>2016</v>
      </c>
      <c r="F126" s="367" t="s">
        <v>757</v>
      </c>
      <c r="G126" s="315">
        <v>5</v>
      </c>
    </row>
    <row r="127" spans="1:7" s="188" customFormat="1" ht="60">
      <c r="A127" s="496">
        <v>101</v>
      </c>
      <c r="B127" s="253" t="s">
        <v>329</v>
      </c>
      <c r="C127" s="528" t="s">
        <v>419</v>
      </c>
      <c r="D127" s="134" t="s">
        <v>420</v>
      </c>
      <c r="E127" s="134">
        <v>2016</v>
      </c>
      <c r="F127" s="367" t="s">
        <v>422</v>
      </c>
      <c r="G127" s="315">
        <v>5</v>
      </c>
    </row>
    <row r="128" spans="1:7" s="188" customFormat="1" ht="75">
      <c r="A128" s="496">
        <v>102</v>
      </c>
      <c r="B128" s="453" t="s">
        <v>353</v>
      </c>
      <c r="C128" s="528" t="s">
        <v>421</v>
      </c>
      <c r="D128" s="134" t="s">
        <v>420</v>
      </c>
      <c r="E128" s="134">
        <v>2016</v>
      </c>
      <c r="F128" s="367" t="s">
        <v>422</v>
      </c>
      <c r="G128" s="315">
        <v>5</v>
      </c>
    </row>
    <row r="129" spans="1:7" s="188" customFormat="1" ht="135">
      <c r="A129" s="496">
        <v>103</v>
      </c>
      <c r="B129" s="253" t="s">
        <v>837</v>
      </c>
      <c r="C129" s="528" t="s">
        <v>423</v>
      </c>
      <c r="D129" s="134" t="s">
        <v>420</v>
      </c>
      <c r="E129" s="134">
        <v>2016</v>
      </c>
      <c r="F129" s="367" t="s">
        <v>422</v>
      </c>
      <c r="G129" s="315">
        <v>5</v>
      </c>
    </row>
    <row r="130" spans="1:7" s="188" customFormat="1" ht="75">
      <c r="A130" s="496">
        <v>104</v>
      </c>
      <c r="B130" s="253" t="s">
        <v>333</v>
      </c>
      <c r="C130" s="529" t="s">
        <v>424</v>
      </c>
      <c r="D130" s="134" t="s">
        <v>425</v>
      </c>
      <c r="E130" s="134">
        <v>2016</v>
      </c>
      <c r="F130" s="367" t="s">
        <v>426</v>
      </c>
      <c r="G130" s="315">
        <v>3</v>
      </c>
    </row>
    <row r="131" spans="1:7" s="188" customFormat="1" ht="75">
      <c r="A131" s="496">
        <v>105</v>
      </c>
      <c r="B131" s="253" t="s">
        <v>342</v>
      </c>
      <c r="C131" s="529" t="s">
        <v>427</v>
      </c>
      <c r="D131" s="134" t="s">
        <v>425</v>
      </c>
      <c r="E131" s="134">
        <v>2016</v>
      </c>
      <c r="F131" s="367" t="s">
        <v>426</v>
      </c>
      <c r="G131" s="315">
        <v>3</v>
      </c>
    </row>
    <row r="132" spans="1:7" s="188" customFormat="1" ht="75">
      <c r="A132" s="496">
        <v>106</v>
      </c>
      <c r="B132" s="253" t="s">
        <v>429</v>
      </c>
      <c r="C132" s="529" t="s">
        <v>428</v>
      </c>
      <c r="D132" s="134" t="s">
        <v>425</v>
      </c>
      <c r="E132" s="134">
        <v>2016</v>
      </c>
      <c r="F132" s="367" t="s">
        <v>426</v>
      </c>
      <c r="G132" s="315">
        <v>3</v>
      </c>
    </row>
    <row r="133" spans="1:7" s="188" customFormat="1" ht="75">
      <c r="A133" s="496">
        <v>107</v>
      </c>
      <c r="B133" s="253" t="s">
        <v>838</v>
      </c>
      <c r="C133" s="529" t="s">
        <v>758</v>
      </c>
      <c r="D133" s="134" t="s">
        <v>759</v>
      </c>
      <c r="E133" s="134">
        <v>2016</v>
      </c>
      <c r="F133" s="367">
        <v>44090</v>
      </c>
      <c r="G133" s="315">
        <v>3</v>
      </c>
    </row>
    <row r="134" spans="1:7" s="188" customFormat="1" ht="60">
      <c r="A134" s="496">
        <v>108</v>
      </c>
      <c r="B134" s="453" t="s">
        <v>274</v>
      </c>
      <c r="C134" s="529" t="s">
        <v>760</v>
      </c>
      <c r="D134" s="134" t="s">
        <v>761</v>
      </c>
      <c r="E134" s="134">
        <v>2016</v>
      </c>
      <c r="F134" s="367" t="s">
        <v>762</v>
      </c>
      <c r="G134" s="315">
        <v>5</v>
      </c>
    </row>
    <row r="135" spans="1:7" s="188" customFormat="1" ht="45">
      <c r="A135" s="496">
        <v>109</v>
      </c>
      <c r="B135" s="253" t="s">
        <v>439</v>
      </c>
      <c r="C135" s="529" t="s">
        <v>438</v>
      </c>
      <c r="D135" s="134" t="s">
        <v>440</v>
      </c>
      <c r="E135" s="134">
        <v>2016</v>
      </c>
      <c r="F135" s="367" t="s">
        <v>441</v>
      </c>
      <c r="G135" s="315">
        <v>3</v>
      </c>
    </row>
    <row r="136" spans="1:7" s="188" customFormat="1" ht="60">
      <c r="A136" s="496">
        <v>110</v>
      </c>
      <c r="B136" s="453" t="s">
        <v>274</v>
      </c>
      <c r="C136" s="529" t="s">
        <v>442</v>
      </c>
      <c r="D136" s="134" t="s">
        <v>443</v>
      </c>
      <c r="E136" s="134">
        <v>2016</v>
      </c>
      <c r="F136" s="413" t="s">
        <v>763</v>
      </c>
      <c r="G136" s="315">
        <v>5</v>
      </c>
    </row>
    <row r="137" spans="1:7" s="188" customFormat="1" ht="60">
      <c r="A137" s="496">
        <v>111</v>
      </c>
      <c r="B137" s="253" t="s">
        <v>329</v>
      </c>
      <c r="C137" s="529" t="s">
        <v>434</v>
      </c>
      <c r="D137" s="134" t="s">
        <v>435</v>
      </c>
      <c r="E137" s="134">
        <v>2016</v>
      </c>
      <c r="F137" s="367" t="s">
        <v>436</v>
      </c>
      <c r="G137" s="315">
        <v>3</v>
      </c>
    </row>
    <row r="138" spans="1:7" s="188" customFormat="1" ht="60">
      <c r="A138" s="496">
        <v>112</v>
      </c>
      <c r="B138" s="253" t="s">
        <v>329</v>
      </c>
      <c r="C138" s="529" t="s">
        <v>437</v>
      </c>
      <c r="D138" s="134" t="s">
        <v>435</v>
      </c>
      <c r="E138" s="134">
        <v>2016</v>
      </c>
      <c r="F138" s="367" t="s">
        <v>436</v>
      </c>
      <c r="G138" s="315">
        <v>3</v>
      </c>
    </row>
    <row r="139" spans="1:7" s="188" customFormat="1" ht="60">
      <c r="A139" s="496">
        <v>113</v>
      </c>
      <c r="B139" s="253" t="s">
        <v>329</v>
      </c>
      <c r="C139" s="529" t="s">
        <v>430</v>
      </c>
      <c r="D139" s="134" t="s">
        <v>431</v>
      </c>
      <c r="E139" s="134">
        <v>2016</v>
      </c>
      <c r="F139" s="367" t="s">
        <v>432</v>
      </c>
      <c r="G139" s="315">
        <v>3</v>
      </c>
    </row>
    <row r="140" spans="1:7" s="188" customFormat="1" ht="45">
      <c r="A140" s="496">
        <v>114</v>
      </c>
      <c r="B140" s="253" t="s">
        <v>329</v>
      </c>
      <c r="C140" s="529" t="s">
        <v>433</v>
      </c>
      <c r="D140" s="134" t="s">
        <v>431</v>
      </c>
      <c r="E140" s="134">
        <v>2016</v>
      </c>
      <c r="F140" s="367" t="s">
        <v>432</v>
      </c>
      <c r="G140" s="315">
        <v>3</v>
      </c>
    </row>
    <row r="141" spans="1:7" s="391" customFormat="1" ht="90">
      <c r="A141" s="498">
        <v>115</v>
      </c>
      <c r="B141" s="454" t="s">
        <v>329</v>
      </c>
      <c r="C141" s="512" t="s">
        <v>764</v>
      </c>
      <c r="D141" s="394" t="s">
        <v>431</v>
      </c>
      <c r="E141" s="394">
        <v>2016</v>
      </c>
      <c r="F141" s="413" t="s">
        <v>432</v>
      </c>
      <c r="G141" s="483">
        <v>3</v>
      </c>
    </row>
    <row r="142" spans="1:7" s="188" customFormat="1" ht="60">
      <c r="A142" s="496">
        <v>116</v>
      </c>
      <c r="B142" s="253" t="s">
        <v>446</v>
      </c>
      <c r="C142" s="529" t="s">
        <v>444</v>
      </c>
      <c r="D142" s="134" t="s">
        <v>445</v>
      </c>
      <c r="E142" s="134">
        <v>2015</v>
      </c>
      <c r="F142" s="367" t="s">
        <v>447</v>
      </c>
      <c r="G142" s="315">
        <v>3</v>
      </c>
    </row>
    <row r="143" spans="1:7" s="188" customFormat="1" ht="75">
      <c r="A143" s="496">
        <v>117</v>
      </c>
      <c r="B143" s="253" t="s">
        <v>449</v>
      </c>
      <c r="C143" s="529" t="s">
        <v>448</v>
      </c>
      <c r="D143" s="134" t="s">
        <v>445</v>
      </c>
      <c r="E143" s="134">
        <v>2015</v>
      </c>
      <c r="F143" s="367" t="s">
        <v>447</v>
      </c>
      <c r="G143" s="315">
        <v>3</v>
      </c>
    </row>
    <row r="144" spans="1:7" s="188" customFormat="1" ht="45">
      <c r="A144" s="496">
        <v>118</v>
      </c>
      <c r="B144" s="453" t="s">
        <v>274</v>
      </c>
      <c r="C144" s="529" t="s">
        <v>450</v>
      </c>
      <c r="D144" s="134" t="s">
        <v>451</v>
      </c>
      <c r="E144" s="134">
        <v>2015</v>
      </c>
      <c r="F144" s="367" t="s">
        <v>452</v>
      </c>
      <c r="G144" s="315">
        <v>3</v>
      </c>
    </row>
    <row r="145" spans="1:7" s="188" customFormat="1" ht="75">
      <c r="A145" s="496">
        <v>119</v>
      </c>
      <c r="B145" s="453" t="s">
        <v>274</v>
      </c>
      <c r="C145" s="529" t="s">
        <v>453</v>
      </c>
      <c r="D145" s="134" t="s">
        <v>454</v>
      </c>
      <c r="E145" s="134">
        <v>2015</v>
      </c>
      <c r="F145" s="367" t="s">
        <v>455</v>
      </c>
      <c r="G145" s="315">
        <v>3</v>
      </c>
    </row>
    <row r="146" spans="1:7" s="188" customFormat="1" ht="60">
      <c r="A146" s="496">
        <v>120</v>
      </c>
      <c r="B146" s="253" t="s">
        <v>370</v>
      </c>
      <c r="C146" s="529" t="s">
        <v>456</v>
      </c>
      <c r="D146" s="134" t="s">
        <v>463</v>
      </c>
      <c r="E146" s="134">
        <v>2015</v>
      </c>
      <c r="F146" s="367" t="s">
        <v>457</v>
      </c>
      <c r="G146" s="315">
        <v>3</v>
      </c>
    </row>
    <row r="147" spans="1:7" s="188" customFormat="1" ht="45">
      <c r="A147" s="496">
        <v>121</v>
      </c>
      <c r="B147" s="453" t="s">
        <v>274</v>
      </c>
      <c r="C147" s="529" t="s">
        <v>458</v>
      </c>
      <c r="D147" s="134" t="s">
        <v>459</v>
      </c>
      <c r="E147" s="134">
        <v>2015</v>
      </c>
      <c r="F147" s="367" t="s">
        <v>460</v>
      </c>
      <c r="G147" s="315">
        <v>5</v>
      </c>
    </row>
    <row r="148" spans="1:7" s="188" customFormat="1" ht="60">
      <c r="A148" s="496">
        <v>122</v>
      </c>
      <c r="B148" s="253" t="s">
        <v>333</v>
      </c>
      <c r="C148" s="529" t="s">
        <v>765</v>
      </c>
      <c r="D148" s="134" t="s">
        <v>459</v>
      </c>
      <c r="E148" s="134">
        <v>2015</v>
      </c>
      <c r="F148" s="367" t="s">
        <v>460</v>
      </c>
      <c r="G148" s="315">
        <v>5</v>
      </c>
    </row>
    <row r="149" spans="1:7" s="188" customFormat="1" ht="45">
      <c r="A149" s="496">
        <v>123</v>
      </c>
      <c r="B149" s="253" t="s">
        <v>839</v>
      </c>
      <c r="C149" s="529" t="s">
        <v>766</v>
      </c>
      <c r="D149" s="134" t="s">
        <v>767</v>
      </c>
      <c r="E149" s="134">
        <v>2015</v>
      </c>
      <c r="F149" s="367" t="s">
        <v>768</v>
      </c>
      <c r="G149" s="315">
        <v>3</v>
      </c>
    </row>
    <row r="150" spans="1:7" s="188" customFormat="1" ht="60">
      <c r="A150" s="496">
        <v>124</v>
      </c>
      <c r="B150" s="253" t="s">
        <v>462</v>
      </c>
      <c r="C150" s="529" t="s">
        <v>461</v>
      </c>
      <c r="D150" s="134" t="s">
        <v>464</v>
      </c>
      <c r="E150" s="134">
        <v>2014</v>
      </c>
      <c r="F150" s="367" t="s">
        <v>465</v>
      </c>
      <c r="G150" s="315">
        <v>3</v>
      </c>
    </row>
    <row r="151" spans="1:7" s="188" customFormat="1" ht="75">
      <c r="A151" s="496">
        <v>125</v>
      </c>
      <c r="B151" s="453" t="s">
        <v>274</v>
      </c>
      <c r="C151" s="529" t="s">
        <v>290</v>
      </c>
      <c r="D151" s="134" t="s">
        <v>466</v>
      </c>
      <c r="E151" s="134">
        <v>2014</v>
      </c>
      <c r="F151" s="367" t="s">
        <v>467</v>
      </c>
      <c r="G151" s="315">
        <v>3</v>
      </c>
    </row>
    <row r="152" spans="1:7" s="188" customFormat="1" ht="45">
      <c r="A152" s="496">
        <v>126</v>
      </c>
      <c r="B152" s="453" t="s">
        <v>274</v>
      </c>
      <c r="C152" s="529" t="s">
        <v>468</v>
      </c>
      <c r="D152" s="134" t="s">
        <v>469</v>
      </c>
      <c r="E152" s="134">
        <v>2014</v>
      </c>
      <c r="F152" s="367" t="s">
        <v>470</v>
      </c>
      <c r="G152" s="315">
        <v>3</v>
      </c>
    </row>
    <row r="153" spans="1:7" s="188" customFormat="1" ht="45">
      <c r="A153" s="496">
        <v>127</v>
      </c>
      <c r="B153" s="453" t="s">
        <v>274</v>
      </c>
      <c r="C153" s="529" t="s">
        <v>471</v>
      </c>
      <c r="D153" s="134" t="s">
        <v>472</v>
      </c>
      <c r="E153" s="134">
        <v>2014</v>
      </c>
      <c r="F153" s="367" t="s">
        <v>473</v>
      </c>
      <c r="G153" s="315">
        <v>3</v>
      </c>
    </row>
    <row r="154" spans="1:7" s="188" customFormat="1" ht="90">
      <c r="A154" s="496">
        <v>128</v>
      </c>
      <c r="B154" s="453" t="s">
        <v>475</v>
      </c>
      <c r="C154" s="529" t="s">
        <v>474</v>
      </c>
      <c r="D154" s="134" t="s">
        <v>476</v>
      </c>
      <c r="E154" s="134">
        <v>2014</v>
      </c>
      <c r="F154" s="367" t="s">
        <v>477</v>
      </c>
      <c r="G154" s="315">
        <v>3</v>
      </c>
    </row>
    <row r="155" spans="1:7" s="188" customFormat="1" ht="135">
      <c r="A155" s="496">
        <v>129</v>
      </c>
      <c r="B155" s="453" t="s">
        <v>274</v>
      </c>
      <c r="C155" s="529" t="s">
        <v>478</v>
      </c>
      <c r="D155" s="134" t="s">
        <v>479</v>
      </c>
      <c r="E155" s="134">
        <v>2013</v>
      </c>
      <c r="F155" s="367"/>
      <c r="G155" s="315">
        <v>3</v>
      </c>
    </row>
    <row r="156" spans="1:7" s="188" customFormat="1" ht="135">
      <c r="A156" s="496">
        <v>130</v>
      </c>
      <c r="B156" s="453" t="s">
        <v>274</v>
      </c>
      <c r="C156" s="529" t="s">
        <v>480</v>
      </c>
      <c r="D156" s="134" t="s">
        <v>479</v>
      </c>
      <c r="E156" s="134">
        <v>2013</v>
      </c>
      <c r="F156" s="367"/>
      <c r="G156" s="315">
        <v>3</v>
      </c>
    </row>
    <row r="157" spans="1:7" s="188" customFormat="1" ht="45">
      <c r="A157" s="496">
        <v>131</v>
      </c>
      <c r="B157" s="253" t="s">
        <v>333</v>
      </c>
      <c r="C157" s="529" t="s">
        <v>481</v>
      </c>
      <c r="D157" s="134" t="s">
        <v>482</v>
      </c>
      <c r="E157" s="134">
        <v>2013</v>
      </c>
      <c r="F157" s="367" t="s">
        <v>483</v>
      </c>
      <c r="G157" s="315">
        <v>3</v>
      </c>
    </row>
    <row r="158" spans="1:7" s="188" customFormat="1" ht="90">
      <c r="A158" s="496">
        <v>132</v>
      </c>
      <c r="B158" s="253" t="s">
        <v>333</v>
      </c>
      <c r="C158" s="529" t="s">
        <v>484</v>
      </c>
      <c r="D158" s="134" t="s">
        <v>482</v>
      </c>
      <c r="E158" s="134">
        <v>2013</v>
      </c>
      <c r="F158" s="367" t="s">
        <v>483</v>
      </c>
      <c r="G158" s="315">
        <v>3</v>
      </c>
    </row>
    <row r="159" spans="1:7" s="188" customFormat="1" ht="45">
      <c r="A159" s="496">
        <v>133</v>
      </c>
      <c r="B159" s="253" t="s">
        <v>333</v>
      </c>
      <c r="C159" s="529" t="s">
        <v>485</v>
      </c>
      <c r="D159" s="134" t="s">
        <v>486</v>
      </c>
      <c r="E159" s="134">
        <v>2013</v>
      </c>
      <c r="F159" s="367" t="s">
        <v>487</v>
      </c>
      <c r="G159" s="315">
        <v>3</v>
      </c>
    </row>
    <row r="160" spans="1:7" s="188" customFormat="1" ht="60">
      <c r="A160" s="496">
        <v>134</v>
      </c>
      <c r="B160" s="253" t="s">
        <v>333</v>
      </c>
      <c r="C160" s="529" t="s">
        <v>488</v>
      </c>
      <c r="D160" s="134" t="s">
        <v>489</v>
      </c>
      <c r="E160" s="134">
        <v>2013</v>
      </c>
      <c r="F160" s="367" t="s">
        <v>490</v>
      </c>
      <c r="G160" s="315">
        <v>3</v>
      </c>
    </row>
    <row r="161" spans="1:7" s="188" customFormat="1" ht="60">
      <c r="A161" s="496">
        <v>135</v>
      </c>
      <c r="B161" s="253" t="s">
        <v>492</v>
      </c>
      <c r="C161" s="529" t="s">
        <v>491</v>
      </c>
      <c r="D161" s="134" t="s">
        <v>489</v>
      </c>
      <c r="E161" s="134">
        <v>2013</v>
      </c>
      <c r="F161" s="367" t="s">
        <v>490</v>
      </c>
      <c r="G161" s="315">
        <v>3</v>
      </c>
    </row>
    <row r="162" spans="1:7" s="188" customFormat="1" ht="45">
      <c r="A162" s="496">
        <v>136</v>
      </c>
      <c r="B162" s="453" t="s">
        <v>274</v>
      </c>
      <c r="C162" s="529" t="s">
        <v>493</v>
      </c>
      <c r="D162" s="134" t="s">
        <v>494</v>
      </c>
      <c r="E162" s="134">
        <v>2013</v>
      </c>
      <c r="F162" s="367" t="s">
        <v>495</v>
      </c>
      <c r="G162" s="315">
        <v>3</v>
      </c>
    </row>
    <row r="163" spans="1:7" s="188" customFormat="1" ht="30">
      <c r="A163" s="496">
        <v>137</v>
      </c>
      <c r="B163" s="453" t="s">
        <v>274</v>
      </c>
      <c r="C163" s="529" t="s">
        <v>496</v>
      </c>
      <c r="D163" s="134" t="s">
        <v>497</v>
      </c>
      <c r="E163" s="134">
        <v>2013</v>
      </c>
      <c r="F163" s="367" t="s">
        <v>498</v>
      </c>
      <c r="G163" s="315">
        <v>3</v>
      </c>
    </row>
    <row r="164" spans="1:7" s="188" customFormat="1" ht="60">
      <c r="A164" s="496">
        <v>138</v>
      </c>
      <c r="B164" s="253" t="s">
        <v>500</v>
      </c>
      <c r="C164" s="528" t="s">
        <v>499</v>
      </c>
      <c r="D164" s="134" t="s">
        <v>501</v>
      </c>
      <c r="E164" s="134">
        <v>2013</v>
      </c>
      <c r="F164" s="367">
        <v>43940</v>
      </c>
      <c r="G164" s="315">
        <v>5</v>
      </c>
    </row>
    <row r="165" spans="1:7" s="188" customFormat="1" ht="60">
      <c r="A165" s="496">
        <v>139</v>
      </c>
      <c r="B165" s="253" t="s">
        <v>333</v>
      </c>
      <c r="C165" s="529" t="s">
        <v>502</v>
      </c>
      <c r="D165" s="134" t="s">
        <v>503</v>
      </c>
      <c r="E165" s="134">
        <v>2012</v>
      </c>
      <c r="F165" s="367" t="s">
        <v>504</v>
      </c>
      <c r="G165" s="315">
        <v>3</v>
      </c>
    </row>
    <row r="166" spans="1:7" s="188" customFormat="1" ht="90">
      <c r="A166" s="496">
        <v>140</v>
      </c>
      <c r="B166" s="253" t="s">
        <v>333</v>
      </c>
      <c r="C166" s="529" t="s">
        <v>505</v>
      </c>
      <c r="D166" s="134" t="s">
        <v>506</v>
      </c>
      <c r="E166" s="134">
        <v>2012</v>
      </c>
      <c r="F166" s="367" t="s">
        <v>507</v>
      </c>
      <c r="G166" s="315">
        <v>3</v>
      </c>
    </row>
    <row r="167" spans="1:7" s="188" customFormat="1" ht="45">
      <c r="A167" s="496">
        <v>141</v>
      </c>
      <c r="B167" s="253" t="s">
        <v>462</v>
      </c>
      <c r="C167" s="529" t="s">
        <v>508</v>
      </c>
      <c r="D167" s="134" t="s">
        <v>510</v>
      </c>
      <c r="E167" s="134">
        <v>2012</v>
      </c>
      <c r="F167" s="367" t="s">
        <v>509</v>
      </c>
      <c r="G167" s="315">
        <v>3</v>
      </c>
    </row>
    <row r="168" spans="1:7" s="188" customFormat="1" ht="90">
      <c r="A168" s="496">
        <v>142</v>
      </c>
      <c r="B168" s="453" t="s">
        <v>274</v>
      </c>
      <c r="C168" s="529" t="s">
        <v>511</v>
      </c>
      <c r="D168" s="134" t="s">
        <v>512</v>
      </c>
      <c r="E168" s="134">
        <v>2012</v>
      </c>
      <c r="F168" s="367" t="s">
        <v>513</v>
      </c>
      <c r="G168" s="315">
        <v>3</v>
      </c>
    </row>
    <row r="169" spans="1:7" s="188" customFormat="1" ht="60">
      <c r="A169" s="496">
        <v>143</v>
      </c>
      <c r="B169" s="453" t="s">
        <v>274</v>
      </c>
      <c r="C169" s="529" t="s">
        <v>514</v>
      </c>
      <c r="D169" s="134" t="s">
        <v>515</v>
      </c>
      <c r="E169" s="134">
        <v>2012</v>
      </c>
      <c r="F169" s="367" t="s">
        <v>516</v>
      </c>
      <c r="G169" s="315">
        <v>5</v>
      </c>
    </row>
    <row r="170" spans="1:7" s="188" customFormat="1" ht="30">
      <c r="A170" s="496">
        <v>144</v>
      </c>
      <c r="B170" s="453" t="s">
        <v>274</v>
      </c>
      <c r="C170" s="529" t="s">
        <v>517</v>
      </c>
      <c r="D170" s="134" t="s">
        <v>518</v>
      </c>
      <c r="E170" s="134">
        <v>2012</v>
      </c>
      <c r="F170" s="367" t="s">
        <v>519</v>
      </c>
      <c r="G170" s="315">
        <v>3</v>
      </c>
    </row>
    <row r="171" spans="1:7" s="188" customFormat="1" ht="45">
      <c r="A171" s="496">
        <v>145</v>
      </c>
      <c r="B171" s="453" t="s">
        <v>274</v>
      </c>
      <c r="C171" s="529" t="s">
        <v>520</v>
      </c>
      <c r="D171" s="134" t="s">
        <v>521</v>
      </c>
      <c r="E171" s="134">
        <v>2012</v>
      </c>
      <c r="F171" s="367" t="s">
        <v>522</v>
      </c>
      <c r="G171" s="315">
        <v>5</v>
      </c>
    </row>
    <row r="172" spans="1:7" s="188" customFormat="1" ht="45">
      <c r="A172" s="496">
        <v>146</v>
      </c>
      <c r="B172" s="453" t="s">
        <v>274</v>
      </c>
      <c r="C172" s="529" t="s">
        <v>523</v>
      </c>
      <c r="D172" s="134" t="s">
        <v>524</v>
      </c>
      <c r="E172" s="134">
        <v>2011</v>
      </c>
      <c r="F172" s="367" t="s">
        <v>525</v>
      </c>
      <c r="G172" s="315">
        <v>3</v>
      </c>
    </row>
    <row r="173" spans="1:7" s="188" customFormat="1" ht="60">
      <c r="A173" s="496">
        <v>147</v>
      </c>
      <c r="B173" s="253" t="s">
        <v>333</v>
      </c>
      <c r="C173" s="529" t="s">
        <v>526</v>
      </c>
      <c r="D173" s="134" t="s">
        <v>527</v>
      </c>
      <c r="E173" s="134">
        <v>2011</v>
      </c>
      <c r="F173" s="367" t="s">
        <v>528</v>
      </c>
      <c r="G173" s="315">
        <v>3</v>
      </c>
    </row>
    <row r="174" spans="1:7" s="188" customFormat="1" ht="45">
      <c r="A174" s="496">
        <v>148</v>
      </c>
      <c r="B174" s="453" t="s">
        <v>274</v>
      </c>
      <c r="C174" s="529" t="s">
        <v>529</v>
      </c>
      <c r="D174" s="134" t="s">
        <v>530</v>
      </c>
      <c r="E174" s="134">
        <v>2011</v>
      </c>
      <c r="F174" s="367" t="s">
        <v>525</v>
      </c>
      <c r="G174" s="315">
        <v>3</v>
      </c>
    </row>
    <row r="175" spans="1:7" s="188" customFormat="1" ht="45">
      <c r="A175" s="496">
        <v>149</v>
      </c>
      <c r="B175" s="453" t="s">
        <v>274</v>
      </c>
      <c r="C175" s="529" t="s">
        <v>531</v>
      </c>
      <c r="D175" s="134" t="s">
        <v>532</v>
      </c>
      <c r="E175" s="134">
        <v>2011</v>
      </c>
      <c r="F175" s="367" t="s">
        <v>533</v>
      </c>
      <c r="G175" s="315">
        <v>3</v>
      </c>
    </row>
    <row r="176" spans="1:7" s="188" customFormat="1" ht="60">
      <c r="A176" s="496">
        <v>150</v>
      </c>
      <c r="B176" s="453" t="s">
        <v>274</v>
      </c>
      <c r="C176" s="529" t="s">
        <v>534</v>
      </c>
      <c r="D176" s="134" t="s">
        <v>535</v>
      </c>
      <c r="E176" s="134">
        <v>2011</v>
      </c>
      <c r="F176" s="367" t="s">
        <v>536</v>
      </c>
      <c r="G176" s="315">
        <v>5</v>
      </c>
    </row>
    <row r="177" spans="1:7" s="188" customFormat="1" ht="45">
      <c r="A177" s="496">
        <v>151</v>
      </c>
      <c r="B177" s="453" t="s">
        <v>274</v>
      </c>
      <c r="C177" s="529" t="s">
        <v>537</v>
      </c>
      <c r="D177" s="134" t="s">
        <v>535</v>
      </c>
      <c r="E177" s="134">
        <v>2011</v>
      </c>
      <c r="F177" s="367" t="s">
        <v>536</v>
      </c>
      <c r="G177" s="315">
        <v>5</v>
      </c>
    </row>
    <row r="178" spans="1:7" s="188" customFormat="1" ht="90">
      <c r="A178" s="496">
        <v>152</v>
      </c>
      <c r="B178" s="453" t="s">
        <v>274</v>
      </c>
      <c r="C178" s="529" t="s">
        <v>538</v>
      </c>
      <c r="D178" s="134" t="s">
        <v>539</v>
      </c>
      <c r="E178" s="134">
        <v>2009</v>
      </c>
      <c r="F178" s="367"/>
      <c r="G178" s="315">
        <v>3</v>
      </c>
    </row>
    <row r="179" spans="1:7" s="188" customFormat="1" ht="60">
      <c r="A179" s="496">
        <v>153</v>
      </c>
      <c r="B179" s="453" t="s">
        <v>274</v>
      </c>
      <c r="C179" s="529" t="s">
        <v>540</v>
      </c>
      <c r="D179" s="134" t="s">
        <v>539</v>
      </c>
      <c r="E179" s="134">
        <v>2008</v>
      </c>
      <c r="F179" s="367"/>
      <c r="G179" s="315">
        <v>3</v>
      </c>
    </row>
    <row r="180" spans="1:7" ht="15.75" thickBot="1">
      <c r="A180" s="499"/>
      <c r="B180" s="494"/>
      <c r="C180" s="220"/>
      <c r="D180" s="484"/>
      <c r="E180" s="141"/>
      <c r="F180" s="221"/>
      <c r="G180" s="326"/>
    </row>
    <row r="181" spans="1:7" ht="15.75" thickBot="1">
      <c r="A181" s="239"/>
      <c r="B181" s="213"/>
      <c r="C181" s="213"/>
      <c r="D181" s="222"/>
      <c r="E181" s="213"/>
      <c r="F181" s="379" t="str">
        <f>"Total "&amp;LEFT(A7,4)</f>
        <v>Total I11c</v>
      </c>
      <c r="G181" s="385">
        <f>SUM(G10:G180)</f>
        <v>597</v>
      </c>
    </row>
    <row r="182" spans="1:7">
      <c r="D182" s="34"/>
    </row>
    <row r="183" spans="1:7">
      <c r="D183" s="34"/>
    </row>
    <row r="184" spans="1:7">
      <c r="B184" s="34"/>
      <c r="D184" s="34"/>
    </row>
    <row r="185" spans="1:7">
      <c r="B185" s="34"/>
      <c r="D185" s="34"/>
    </row>
    <row r="186" spans="1:7">
      <c r="B186" s="18"/>
      <c r="D186" s="18"/>
    </row>
    <row r="187" spans="1:7">
      <c r="B18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22"/>
  <sheetViews>
    <sheetView workbookViewId="0">
      <selection activeCell="L12" sqref="L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8" customWidth="1"/>
    <col min="7" max="7" width="10" customWidth="1"/>
    <col min="8" max="8" width="9.7109375" customWidth="1"/>
  </cols>
  <sheetData>
    <row r="1" spans="1:11" ht="15.75">
      <c r="A1" s="255" t="str">
        <f>'Date initiale'!C3</f>
        <v>Universitatea de Arhitectură și Urbanism "Ion Mincu" București</v>
      </c>
      <c r="B1" s="255"/>
      <c r="C1" s="255"/>
      <c r="D1" s="17"/>
      <c r="E1" s="17"/>
      <c r="F1" s="17"/>
    </row>
    <row r="2" spans="1:11" ht="15.75">
      <c r="A2" s="255" t="str">
        <f>'Date initiale'!B4&amp;" "&amp;'Date initiale'!C4</f>
        <v>Facultatea ARHITECTURA</v>
      </c>
      <c r="B2" s="255"/>
      <c r="C2" s="255"/>
      <c r="D2" s="17"/>
      <c r="E2" s="17"/>
      <c r="F2" s="17"/>
    </row>
    <row r="3" spans="1:11" ht="15.75">
      <c r="A3" s="255" t="str">
        <f>'Date initiale'!B5&amp;" "&amp;'Date initiale'!C5</f>
        <v>Departamentul Sinteza Proiectării de Arhitectură</v>
      </c>
      <c r="B3" s="255"/>
      <c r="C3" s="255"/>
      <c r="D3" s="17"/>
      <c r="E3" s="17"/>
      <c r="F3" s="17"/>
    </row>
    <row r="4" spans="1:11" ht="15.75">
      <c r="A4" s="256" t="str">
        <f>'Date initiale'!C6&amp;", "&amp;'Date initiale'!C7</f>
        <v>[Zamfir, Mihaela Magdalena], C22</v>
      </c>
      <c r="B4" s="256"/>
      <c r="C4" s="256"/>
      <c r="D4" s="17"/>
      <c r="E4" s="17"/>
      <c r="F4" s="17"/>
    </row>
    <row r="5" spans="1:11" s="188" customFormat="1" ht="15.75">
      <c r="A5" s="256"/>
      <c r="B5" s="256"/>
      <c r="C5" s="256"/>
      <c r="D5" s="17"/>
      <c r="E5" s="17"/>
      <c r="F5" s="17"/>
    </row>
    <row r="6" spans="1:11" ht="15.75">
      <c r="A6" s="587" t="s">
        <v>110</v>
      </c>
      <c r="B6" s="587"/>
      <c r="C6" s="587"/>
      <c r="D6" s="587"/>
      <c r="E6" s="587"/>
      <c r="F6" s="587"/>
      <c r="G6" s="587"/>
      <c r="H6" s="587"/>
    </row>
    <row r="7" spans="1:11" ht="50.25" customHeight="1">
      <c r="A7" s="590"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90"/>
      <c r="C7" s="590"/>
      <c r="D7" s="590"/>
      <c r="E7" s="590"/>
      <c r="F7" s="590"/>
      <c r="G7" s="590"/>
      <c r="H7" s="590"/>
      <c r="I7" s="32"/>
      <c r="K7" s="32"/>
    </row>
    <row r="8" spans="1:11" ht="16.5" thickBot="1">
      <c r="A8" s="54"/>
      <c r="B8" s="54"/>
      <c r="C8" s="54"/>
      <c r="D8" s="54"/>
      <c r="E8" s="54"/>
      <c r="F8" s="54"/>
      <c r="G8" s="54"/>
      <c r="H8" s="54"/>
    </row>
    <row r="9" spans="1:11" ht="46.5" customHeight="1" thickBot="1">
      <c r="A9" s="194" t="s">
        <v>55</v>
      </c>
      <c r="B9" s="215" t="s">
        <v>72</v>
      </c>
      <c r="C9" s="229" t="s">
        <v>70</v>
      </c>
      <c r="D9" s="229" t="s">
        <v>71</v>
      </c>
      <c r="E9" s="215" t="s">
        <v>139</v>
      </c>
      <c r="F9" s="215" t="s">
        <v>138</v>
      </c>
      <c r="G9" s="229" t="s">
        <v>87</v>
      </c>
      <c r="H9" s="230" t="s">
        <v>147</v>
      </c>
      <c r="J9" s="261" t="s">
        <v>108</v>
      </c>
    </row>
    <row r="10" spans="1:11">
      <c r="A10" s="203">
        <v>1</v>
      </c>
      <c r="B10" s="129"/>
      <c r="C10" s="129"/>
      <c r="D10" s="129"/>
      <c r="E10" s="129"/>
      <c r="F10" s="129"/>
      <c r="G10" s="129"/>
      <c r="H10" s="328"/>
      <c r="J10" s="262" t="s">
        <v>164</v>
      </c>
      <c r="K10" s="360" t="s">
        <v>258</v>
      </c>
    </row>
    <row r="11" spans="1:11">
      <c r="A11" s="227">
        <f>A10+1</f>
        <v>2</v>
      </c>
      <c r="B11" s="134"/>
      <c r="C11" s="134"/>
      <c r="D11" s="134"/>
      <c r="E11" s="134"/>
      <c r="F11" s="134"/>
      <c r="G11" s="134"/>
      <c r="H11" s="315"/>
      <c r="J11" s="57"/>
    </row>
    <row r="12" spans="1:11">
      <c r="A12" s="227">
        <f t="shared" ref="A12:A19" si="0">A11+1</f>
        <v>3</v>
      </c>
      <c r="B12" s="134"/>
      <c r="C12" s="134"/>
      <c r="D12" s="134"/>
      <c r="E12" s="134"/>
      <c r="F12" s="134"/>
      <c r="G12" s="134"/>
      <c r="H12" s="315"/>
    </row>
    <row r="13" spans="1:11">
      <c r="A13" s="227">
        <f t="shared" si="0"/>
        <v>4</v>
      </c>
      <c r="B13" s="206"/>
      <c r="C13" s="134"/>
      <c r="D13" s="134"/>
      <c r="E13" s="134"/>
      <c r="F13" s="134"/>
      <c r="G13" s="134"/>
      <c r="H13" s="315"/>
    </row>
    <row r="14" spans="1:11">
      <c r="A14" s="227">
        <f t="shared" si="0"/>
        <v>5</v>
      </c>
      <c r="B14" s="206"/>
      <c r="C14" s="134"/>
      <c r="D14" s="134"/>
      <c r="E14" s="134"/>
      <c r="F14" s="134"/>
      <c r="G14" s="134"/>
      <c r="H14" s="315"/>
    </row>
    <row r="15" spans="1:11">
      <c r="A15" s="227">
        <f t="shared" si="0"/>
        <v>6</v>
      </c>
      <c r="B15" s="134"/>
      <c r="C15" s="134"/>
      <c r="D15" s="134"/>
      <c r="E15" s="134"/>
      <c r="F15" s="134"/>
      <c r="G15" s="134"/>
      <c r="H15" s="315"/>
    </row>
    <row r="16" spans="1:11" s="188" customFormat="1">
      <c r="A16" s="227">
        <f t="shared" si="0"/>
        <v>7</v>
      </c>
      <c r="B16" s="206"/>
      <c r="C16" s="134"/>
      <c r="D16" s="134"/>
      <c r="E16" s="134"/>
      <c r="F16" s="134"/>
      <c r="G16" s="134"/>
      <c r="H16" s="315"/>
    </row>
    <row r="17" spans="1:8" s="188" customFormat="1">
      <c r="A17" s="227">
        <f t="shared" si="0"/>
        <v>8</v>
      </c>
      <c r="B17" s="134"/>
      <c r="C17" s="134"/>
      <c r="D17" s="134"/>
      <c r="E17" s="134"/>
      <c r="F17" s="134"/>
      <c r="G17" s="134"/>
      <c r="H17" s="315"/>
    </row>
    <row r="18" spans="1:8">
      <c r="A18" s="228">
        <f t="shared" si="0"/>
        <v>9</v>
      </c>
      <c r="B18" s="206"/>
      <c r="C18" s="134"/>
      <c r="D18" s="134"/>
      <c r="E18" s="134"/>
      <c r="F18" s="134"/>
      <c r="G18" s="134"/>
      <c r="H18" s="318"/>
    </row>
    <row r="19" spans="1:8" ht="15.75" thickBot="1">
      <c r="A19" s="219">
        <f t="shared" si="0"/>
        <v>10</v>
      </c>
      <c r="B19" s="221"/>
      <c r="C19" s="220"/>
      <c r="D19" s="141"/>
      <c r="E19" s="141"/>
      <c r="F19" s="141"/>
      <c r="G19" s="141"/>
      <c r="H19" s="326"/>
    </row>
    <row r="20" spans="1:8" ht="15.75" thickBot="1">
      <c r="A20" s="340"/>
      <c r="B20" s="213"/>
      <c r="C20" s="213"/>
      <c r="D20" s="213"/>
      <c r="E20" s="213"/>
      <c r="F20" s="213"/>
      <c r="G20" s="162" t="str">
        <f>"Total "&amp;LEFT(A7,3)</f>
        <v>Total I12</v>
      </c>
      <c r="H20" s="163">
        <f>SUM(H10:H19)</f>
        <v>0</v>
      </c>
    </row>
    <row r="22" spans="1:8" ht="53.25" customHeight="1">
      <c r="A22" s="58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89"/>
      <c r="C22" s="589"/>
      <c r="D22" s="589"/>
      <c r="E22" s="589"/>
      <c r="F22" s="589"/>
      <c r="G22" s="589"/>
      <c r="H22" s="58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C10"/>
  <sheetViews>
    <sheetView showGridLines="0" showRowColHeaders="0" zoomScale="130" zoomScaleNormal="130" workbookViewId="0">
      <selection activeCell="G10" sqref="G10"/>
    </sheetView>
  </sheetViews>
  <sheetFormatPr defaultRowHeight="15"/>
  <cols>
    <col min="1" max="1" width="9.140625" style="188"/>
    <col min="2" max="2" width="28.5703125" customWidth="1"/>
    <col min="3" max="3" width="39" customWidth="1"/>
  </cols>
  <sheetData>
    <row r="1" spans="2:3">
      <c r="B1" s="89" t="s">
        <v>101</v>
      </c>
    </row>
    <row r="3" spans="2:3" ht="31.5">
      <c r="B3" s="348" t="s">
        <v>91</v>
      </c>
      <c r="C3" s="72" t="s">
        <v>102</v>
      </c>
    </row>
    <row r="4" spans="2:3" ht="15.75">
      <c r="B4" s="348" t="s">
        <v>92</v>
      </c>
      <c r="C4" s="352" t="s">
        <v>51</v>
      </c>
    </row>
    <row r="5" spans="2:3" ht="15.75">
      <c r="B5" s="348" t="s">
        <v>93</v>
      </c>
      <c r="C5" s="352" t="s">
        <v>272</v>
      </c>
    </row>
    <row r="6" spans="2:3" ht="15.75">
      <c r="B6" s="349" t="s">
        <v>96</v>
      </c>
      <c r="C6" s="352" t="s">
        <v>273</v>
      </c>
    </row>
    <row r="7" spans="2:3" ht="15.75">
      <c r="B7" s="348" t="s">
        <v>176</v>
      </c>
      <c r="C7" s="427" t="s">
        <v>1095</v>
      </c>
    </row>
    <row r="8" spans="2:3" ht="15.75">
      <c r="B8" s="348" t="s">
        <v>105</v>
      </c>
      <c r="C8" s="352" t="s">
        <v>143</v>
      </c>
    </row>
    <row r="9" spans="2:3" ht="15.75">
      <c r="B9" s="350" t="s">
        <v>95</v>
      </c>
      <c r="C9" s="353" t="s">
        <v>1081</v>
      </c>
    </row>
    <row r="10" spans="2:3" ht="15" customHeight="1">
      <c r="B10" s="350" t="s">
        <v>94</v>
      </c>
      <c r="C10" s="352">
        <v>19</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xmlns:x14="http://schemas.microsoft.com/office/spreadsheetml/2009/9/main">
    <ext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sheetPr>
    <tabColor theme="6"/>
  </sheetPr>
  <dimension ref="A1:N80"/>
  <sheetViews>
    <sheetView zoomScaleNormal="100" workbookViewId="0">
      <selection activeCell="M12" sqref="M12"/>
    </sheetView>
  </sheetViews>
  <sheetFormatPr defaultRowHeight="15"/>
  <cols>
    <col min="1" max="1" width="5.140625" customWidth="1"/>
    <col min="2" max="2" width="10.5703125" customWidth="1"/>
    <col min="3" max="3" width="43.140625" style="391" customWidth="1"/>
    <col min="4" max="4" width="24" customWidth="1"/>
    <col min="5" max="5" width="14.28515625" customWidth="1"/>
    <col min="6" max="6" width="11.85546875" style="188" customWidth="1"/>
    <col min="7" max="7" width="10" customWidth="1"/>
    <col min="8" max="8" width="9.7109375" customWidth="1"/>
  </cols>
  <sheetData>
    <row r="1" spans="1:14" ht="15.75">
      <c r="A1" s="255" t="str">
        <f>'Date initiale'!C3</f>
        <v>Universitatea de Arhitectură și Urbanism "Ion Mincu" București</v>
      </c>
      <c r="B1" s="255"/>
      <c r="C1" s="417"/>
      <c r="D1" s="17"/>
    </row>
    <row r="2" spans="1:14" ht="15.75">
      <c r="A2" s="255" t="str">
        <f>'Date initiale'!B4&amp;" "&amp;'Date initiale'!C4</f>
        <v>Facultatea ARHITECTURA</v>
      </c>
      <c r="B2" s="255"/>
      <c r="C2" s="417"/>
      <c r="D2" s="17"/>
    </row>
    <row r="3" spans="1:14" ht="15.75">
      <c r="A3" s="255" t="str">
        <f>'Date initiale'!B5&amp;" "&amp;'Date initiale'!C5</f>
        <v>Departamentul Sinteza Proiectării de Arhitectură</v>
      </c>
      <c r="B3" s="255"/>
      <c r="C3" s="417"/>
      <c r="D3" s="17"/>
    </row>
    <row r="4" spans="1:14">
      <c r="A4" s="123" t="str">
        <f>'Date initiale'!C6&amp;", "&amp;'Date initiale'!C7</f>
        <v>[Zamfir, Mihaela Magdalena], C22</v>
      </c>
      <c r="B4" s="123"/>
      <c r="C4" s="418"/>
    </row>
    <row r="5" spans="1:14" s="188" customFormat="1">
      <c r="A5" s="123"/>
      <c r="B5" s="123"/>
      <c r="C5" s="418"/>
    </row>
    <row r="6" spans="1:14" ht="15.75">
      <c r="A6" s="595" t="s">
        <v>110</v>
      </c>
      <c r="B6" s="595"/>
      <c r="C6" s="595"/>
      <c r="D6" s="595"/>
      <c r="E6" s="595"/>
      <c r="F6" s="595"/>
      <c r="G6" s="595"/>
      <c r="H6" s="595"/>
    </row>
    <row r="7" spans="1:14" ht="36" customHeight="1">
      <c r="A7" s="590"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90"/>
      <c r="C7" s="590"/>
      <c r="D7" s="590"/>
      <c r="E7" s="590"/>
      <c r="F7" s="590"/>
      <c r="G7" s="590"/>
      <c r="H7" s="590"/>
    </row>
    <row r="8" spans="1:14" ht="16.5" thickBot="1">
      <c r="A8" s="54"/>
      <c r="B8" s="54"/>
      <c r="C8" s="419"/>
      <c r="D8" s="54"/>
      <c r="E8" s="54"/>
      <c r="F8" s="54"/>
      <c r="G8" s="54"/>
      <c r="H8" s="54"/>
    </row>
    <row r="9" spans="1:14" ht="69" customHeight="1" thickBot="1">
      <c r="A9" s="194" t="s">
        <v>55</v>
      </c>
      <c r="B9" s="373" t="s">
        <v>72</v>
      </c>
      <c r="C9" s="432" t="s">
        <v>70</v>
      </c>
      <c r="D9" s="433" t="s">
        <v>71</v>
      </c>
      <c r="E9" s="373" t="s">
        <v>139</v>
      </c>
      <c r="F9" s="373" t="s">
        <v>138</v>
      </c>
      <c r="G9" s="433" t="s">
        <v>87</v>
      </c>
      <c r="H9" s="374" t="s">
        <v>147</v>
      </c>
      <c r="J9" s="261" t="s">
        <v>108</v>
      </c>
    </row>
    <row r="10" spans="1:14" s="188" customFormat="1" ht="81" customHeight="1">
      <c r="A10" s="241">
        <v>1</v>
      </c>
      <c r="B10" s="242"/>
      <c r="C10" s="420" t="s">
        <v>939</v>
      </c>
      <c r="D10" s="242" t="s">
        <v>548</v>
      </c>
      <c r="E10" s="242" t="s">
        <v>938</v>
      </c>
      <c r="F10" s="242" t="s">
        <v>542</v>
      </c>
      <c r="G10" s="435">
        <v>2022</v>
      </c>
      <c r="H10" s="329">
        <v>10</v>
      </c>
      <c r="J10" s="262"/>
    </row>
    <row r="11" spans="1:14" s="188" customFormat="1" ht="81" customHeight="1">
      <c r="A11" s="228">
        <v>2</v>
      </c>
      <c r="B11" s="134"/>
      <c r="C11" s="394" t="s">
        <v>932</v>
      </c>
      <c r="D11" s="134" t="s">
        <v>548</v>
      </c>
      <c r="E11" s="134" t="s">
        <v>935</v>
      </c>
      <c r="F11" s="134" t="s">
        <v>542</v>
      </c>
      <c r="G11" s="138">
        <v>2021</v>
      </c>
      <c r="H11" s="318">
        <v>15</v>
      </c>
      <c r="J11" s="262"/>
      <c r="N11" s="188" t="s">
        <v>931</v>
      </c>
    </row>
    <row r="12" spans="1:14" s="188" customFormat="1" ht="93.75" customHeight="1">
      <c r="A12" s="228">
        <f t="shared" ref="A12:A18" si="0">A11+1</f>
        <v>3</v>
      </c>
      <c r="B12" s="134"/>
      <c r="C12" s="394" t="s">
        <v>936</v>
      </c>
      <c r="D12" s="134" t="s">
        <v>548</v>
      </c>
      <c r="E12" s="134" t="s">
        <v>933</v>
      </c>
      <c r="F12" s="134" t="s">
        <v>542</v>
      </c>
      <c r="G12" s="138">
        <v>2020</v>
      </c>
      <c r="H12" s="318">
        <v>10</v>
      </c>
      <c r="J12" s="262"/>
    </row>
    <row r="13" spans="1:14" s="188" customFormat="1" ht="124.5" customHeight="1">
      <c r="A13" s="228">
        <f t="shared" si="0"/>
        <v>4</v>
      </c>
      <c r="B13" s="134"/>
      <c r="C13" s="394" t="s">
        <v>937</v>
      </c>
      <c r="D13" s="134" t="s">
        <v>548</v>
      </c>
      <c r="E13" s="134" t="s">
        <v>549</v>
      </c>
      <c r="F13" s="134" t="s">
        <v>542</v>
      </c>
      <c r="G13" s="138">
        <v>2020</v>
      </c>
      <c r="H13" s="318">
        <v>10</v>
      </c>
      <c r="J13" s="262"/>
    </row>
    <row r="14" spans="1:14" ht="60">
      <c r="A14" s="228">
        <f t="shared" si="0"/>
        <v>5</v>
      </c>
      <c r="B14" s="134"/>
      <c r="C14" s="394" t="s">
        <v>552</v>
      </c>
      <c r="D14" s="134" t="s">
        <v>548</v>
      </c>
      <c r="E14" s="134" t="s">
        <v>549</v>
      </c>
      <c r="F14" s="134" t="s">
        <v>542</v>
      </c>
      <c r="G14" s="134">
        <v>2019</v>
      </c>
      <c r="H14" s="318">
        <v>10</v>
      </c>
      <c r="J14" s="262" t="s">
        <v>162</v>
      </c>
      <c r="K14" t="s">
        <v>258</v>
      </c>
    </row>
    <row r="15" spans="1:14" s="188" customFormat="1" ht="75">
      <c r="A15" s="228">
        <f t="shared" si="0"/>
        <v>6</v>
      </c>
      <c r="B15" s="134"/>
      <c r="C15" s="394" t="s">
        <v>557</v>
      </c>
      <c r="D15" s="134" t="s">
        <v>548</v>
      </c>
      <c r="E15" s="134" t="s">
        <v>549</v>
      </c>
      <c r="F15" s="134" t="s">
        <v>542</v>
      </c>
      <c r="G15" s="134">
        <v>2016</v>
      </c>
      <c r="H15" s="318">
        <v>10</v>
      </c>
      <c r="J15" s="368"/>
    </row>
    <row r="16" spans="1:14" ht="75">
      <c r="A16" s="228">
        <f t="shared" si="0"/>
        <v>7</v>
      </c>
      <c r="B16" s="134"/>
      <c r="C16" s="394" t="s">
        <v>551</v>
      </c>
      <c r="D16" s="134" t="s">
        <v>548</v>
      </c>
      <c r="E16" s="134" t="s">
        <v>934</v>
      </c>
      <c r="F16" s="134" t="s">
        <v>542</v>
      </c>
      <c r="G16" s="134">
        <v>2015</v>
      </c>
      <c r="H16" s="318">
        <v>15</v>
      </c>
    </row>
    <row r="17" spans="1:8" ht="60">
      <c r="A17" s="228">
        <f t="shared" si="0"/>
        <v>8</v>
      </c>
      <c r="B17" s="134"/>
      <c r="C17" s="394" t="s">
        <v>553</v>
      </c>
      <c r="D17" s="134" t="s">
        <v>548</v>
      </c>
      <c r="E17" s="134" t="s">
        <v>549</v>
      </c>
      <c r="F17" s="134" t="s">
        <v>542</v>
      </c>
      <c r="G17" s="134">
        <v>2015</v>
      </c>
      <c r="H17" s="318">
        <v>10</v>
      </c>
    </row>
    <row r="18" spans="1:8" ht="60">
      <c r="A18" s="228">
        <f t="shared" si="0"/>
        <v>9</v>
      </c>
      <c r="B18" s="206"/>
      <c r="C18" s="394" t="s">
        <v>554</v>
      </c>
      <c r="D18" s="134" t="s">
        <v>548</v>
      </c>
      <c r="E18" s="134" t="s">
        <v>935</v>
      </c>
      <c r="F18" s="134" t="s">
        <v>542</v>
      </c>
      <c r="G18" s="134">
        <v>2015</v>
      </c>
      <c r="H18" s="318">
        <v>15</v>
      </c>
    </row>
    <row r="19" spans="1:8" ht="75">
      <c r="A19" s="228">
        <v>10</v>
      </c>
      <c r="B19" s="209"/>
      <c r="C19" s="421" t="s">
        <v>555</v>
      </c>
      <c r="D19" s="134" t="s">
        <v>548</v>
      </c>
      <c r="E19" s="134" t="s">
        <v>549</v>
      </c>
      <c r="F19" s="134" t="s">
        <v>542</v>
      </c>
      <c r="G19" s="134">
        <v>2015</v>
      </c>
      <c r="H19" s="318">
        <v>10</v>
      </c>
    </row>
    <row r="20" spans="1:8" ht="90">
      <c r="A20" s="228">
        <v>11</v>
      </c>
      <c r="B20" s="206"/>
      <c r="C20" s="394" t="s">
        <v>556</v>
      </c>
      <c r="D20" s="134" t="s">
        <v>548</v>
      </c>
      <c r="E20" s="134" t="s">
        <v>549</v>
      </c>
      <c r="F20" s="134" t="s">
        <v>542</v>
      </c>
      <c r="G20" s="134">
        <v>2015</v>
      </c>
      <c r="H20" s="318">
        <v>10</v>
      </c>
    </row>
    <row r="21" spans="1:8" ht="90">
      <c r="A21" s="228">
        <v>12</v>
      </c>
      <c r="B21" s="206"/>
      <c r="C21" s="394" t="s">
        <v>558</v>
      </c>
      <c r="D21" s="134" t="s">
        <v>548</v>
      </c>
      <c r="E21" s="134" t="s">
        <v>549</v>
      </c>
      <c r="F21" s="134" t="s">
        <v>542</v>
      </c>
      <c r="G21" s="134">
        <v>2013</v>
      </c>
      <c r="H21" s="318">
        <v>10</v>
      </c>
    </row>
    <row r="22" spans="1:8" ht="90">
      <c r="A22" s="228">
        <v>13</v>
      </c>
      <c r="B22" s="209"/>
      <c r="C22" s="421" t="s">
        <v>559</v>
      </c>
      <c r="D22" s="134" t="s">
        <v>548</v>
      </c>
      <c r="E22" s="134" t="s">
        <v>935</v>
      </c>
      <c r="F22" s="134" t="s">
        <v>542</v>
      </c>
      <c r="G22" s="134">
        <v>2013</v>
      </c>
      <c r="H22" s="318">
        <v>15</v>
      </c>
    </row>
    <row r="23" spans="1:8" s="188" customFormat="1" ht="60">
      <c r="A23" s="228">
        <v>14</v>
      </c>
      <c r="B23" s="209"/>
      <c r="C23" s="421" t="s">
        <v>560</v>
      </c>
      <c r="D23" s="134" t="s">
        <v>548</v>
      </c>
      <c r="E23" s="134" t="s">
        <v>935</v>
      </c>
      <c r="F23" s="134" t="s">
        <v>542</v>
      </c>
      <c r="G23" s="134">
        <v>2013</v>
      </c>
      <c r="H23" s="318">
        <v>15</v>
      </c>
    </row>
    <row r="24" spans="1:8" s="188" customFormat="1" ht="75">
      <c r="A24" s="228">
        <v>15</v>
      </c>
      <c r="B24" s="209"/>
      <c r="C24" s="421" t="s">
        <v>561</v>
      </c>
      <c r="D24" s="134" t="s">
        <v>548</v>
      </c>
      <c r="E24" s="134" t="s">
        <v>935</v>
      </c>
      <c r="F24" s="134" t="s">
        <v>542</v>
      </c>
      <c r="G24" s="134">
        <v>2011</v>
      </c>
      <c r="H24" s="318">
        <v>15</v>
      </c>
    </row>
    <row r="25" spans="1:8" s="188" customFormat="1" ht="60">
      <c r="A25" s="228">
        <v>16</v>
      </c>
      <c r="B25" s="209"/>
      <c r="C25" s="421" t="s">
        <v>562</v>
      </c>
      <c r="D25" s="134" t="s">
        <v>548</v>
      </c>
      <c r="E25" s="134" t="s">
        <v>935</v>
      </c>
      <c r="F25" s="134" t="s">
        <v>542</v>
      </c>
      <c r="G25" s="134">
        <v>2011</v>
      </c>
      <c r="H25" s="318">
        <v>15</v>
      </c>
    </row>
    <row r="26" spans="1:8" s="188" customFormat="1" ht="75">
      <c r="A26" s="228">
        <v>17</v>
      </c>
      <c r="B26" s="209"/>
      <c r="C26" s="421" t="s">
        <v>563</v>
      </c>
      <c r="D26" s="134" t="s">
        <v>548</v>
      </c>
      <c r="E26" s="134" t="s">
        <v>935</v>
      </c>
      <c r="F26" s="134" t="s">
        <v>542</v>
      </c>
      <c r="G26" s="134">
        <v>2011</v>
      </c>
      <c r="H26" s="318">
        <v>15</v>
      </c>
    </row>
    <row r="27" spans="1:8" s="188" customFormat="1" ht="75">
      <c r="A27" s="228">
        <v>18</v>
      </c>
      <c r="B27" s="209"/>
      <c r="C27" s="421" t="s">
        <v>564</v>
      </c>
      <c r="D27" s="134" t="s">
        <v>548</v>
      </c>
      <c r="E27" s="134" t="s">
        <v>935</v>
      </c>
      <c r="F27" s="134" t="s">
        <v>542</v>
      </c>
      <c r="G27" s="134">
        <v>2010</v>
      </c>
      <c r="H27" s="318">
        <v>15</v>
      </c>
    </row>
    <row r="28" spans="1:8" s="188" customFormat="1" ht="60">
      <c r="A28" s="228">
        <v>19</v>
      </c>
      <c r="B28" s="209"/>
      <c r="C28" s="421" t="s">
        <v>565</v>
      </c>
      <c r="D28" s="134" t="s">
        <v>548</v>
      </c>
      <c r="E28" s="134" t="s">
        <v>935</v>
      </c>
      <c r="F28" s="134" t="s">
        <v>542</v>
      </c>
      <c r="G28" s="134">
        <v>2010</v>
      </c>
      <c r="H28" s="318">
        <v>15</v>
      </c>
    </row>
    <row r="29" spans="1:8" s="188" customFormat="1" ht="75">
      <c r="A29" s="228">
        <v>20</v>
      </c>
      <c r="B29" s="209"/>
      <c r="C29" s="421" t="s">
        <v>566</v>
      </c>
      <c r="D29" s="134" t="s">
        <v>548</v>
      </c>
      <c r="E29" s="134" t="s">
        <v>935</v>
      </c>
      <c r="F29" s="134" t="s">
        <v>542</v>
      </c>
      <c r="G29" s="134">
        <v>2010</v>
      </c>
      <c r="H29" s="318">
        <v>15</v>
      </c>
    </row>
    <row r="30" spans="1:8" s="188" customFormat="1" ht="75">
      <c r="A30" s="228">
        <v>21</v>
      </c>
      <c r="B30" s="209"/>
      <c r="C30" s="421" t="s">
        <v>567</v>
      </c>
      <c r="D30" s="134" t="s">
        <v>548</v>
      </c>
      <c r="E30" s="134" t="s">
        <v>935</v>
      </c>
      <c r="F30" s="134" t="s">
        <v>542</v>
      </c>
      <c r="G30" s="134">
        <v>2010</v>
      </c>
      <c r="H30" s="318">
        <v>15</v>
      </c>
    </row>
    <row r="31" spans="1:8" s="188" customFormat="1" ht="60">
      <c r="A31" s="228">
        <v>22</v>
      </c>
      <c r="B31" s="209"/>
      <c r="C31" s="421" t="s">
        <v>568</v>
      </c>
      <c r="D31" s="134" t="s">
        <v>548</v>
      </c>
      <c r="E31" s="134" t="s">
        <v>935</v>
      </c>
      <c r="F31" s="134" t="s">
        <v>542</v>
      </c>
      <c r="G31" s="134">
        <v>2009</v>
      </c>
      <c r="H31" s="318">
        <v>15</v>
      </c>
    </row>
    <row r="32" spans="1:8" s="188" customFormat="1" ht="75">
      <c r="A32" s="228">
        <v>23</v>
      </c>
      <c r="B32" s="209"/>
      <c r="C32" s="421" t="s">
        <v>569</v>
      </c>
      <c r="D32" s="134" t="s">
        <v>548</v>
      </c>
      <c r="E32" s="134" t="s">
        <v>935</v>
      </c>
      <c r="F32" s="134" t="s">
        <v>542</v>
      </c>
      <c r="G32" s="134">
        <v>2008</v>
      </c>
      <c r="H32" s="318">
        <v>15</v>
      </c>
    </row>
    <row r="33" spans="1:8" s="188" customFormat="1" ht="75">
      <c r="A33" s="228">
        <v>24</v>
      </c>
      <c r="B33" s="209"/>
      <c r="C33" s="421" t="s">
        <v>570</v>
      </c>
      <c r="D33" s="134" t="s">
        <v>548</v>
      </c>
      <c r="E33" s="134" t="s">
        <v>935</v>
      </c>
      <c r="F33" s="134" t="s">
        <v>542</v>
      </c>
      <c r="G33" s="134">
        <v>2008</v>
      </c>
      <c r="H33" s="318">
        <v>15</v>
      </c>
    </row>
    <row r="34" spans="1:8" s="188" customFormat="1" ht="60">
      <c r="A34" s="228">
        <v>25</v>
      </c>
      <c r="B34" s="209"/>
      <c r="C34" s="421" t="s">
        <v>571</v>
      </c>
      <c r="D34" s="134" t="s">
        <v>548</v>
      </c>
      <c r="E34" s="134" t="s">
        <v>935</v>
      </c>
      <c r="F34" s="134" t="s">
        <v>542</v>
      </c>
      <c r="G34" s="134">
        <v>2008</v>
      </c>
      <c r="H34" s="318">
        <v>15</v>
      </c>
    </row>
    <row r="35" spans="1:8" ht="75">
      <c r="A35" s="228">
        <v>26</v>
      </c>
      <c r="B35" s="208"/>
      <c r="C35" s="421" t="s">
        <v>572</v>
      </c>
      <c r="D35" s="134" t="s">
        <v>548</v>
      </c>
      <c r="E35" s="134" t="s">
        <v>935</v>
      </c>
      <c r="F35" s="134" t="s">
        <v>542</v>
      </c>
      <c r="G35" s="134">
        <v>2008</v>
      </c>
      <c r="H35" s="318">
        <v>15</v>
      </c>
    </row>
    <row r="36" spans="1:8" s="188" customFormat="1" ht="75">
      <c r="A36" s="228">
        <v>27</v>
      </c>
      <c r="B36" s="208"/>
      <c r="C36" s="421" t="s">
        <v>573</v>
      </c>
      <c r="D36" s="134" t="s">
        <v>548</v>
      </c>
      <c r="E36" s="134" t="s">
        <v>935</v>
      </c>
      <c r="F36" s="134" t="s">
        <v>542</v>
      </c>
      <c r="G36" s="134">
        <v>2008</v>
      </c>
      <c r="H36" s="318">
        <v>15</v>
      </c>
    </row>
    <row r="37" spans="1:8" s="188" customFormat="1" ht="75">
      <c r="A37" s="228">
        <v>28</v>
      </c>
      <c r="B37" s="208"/>
      <c r="C37" s="421" t="s">
        <v>574</v>
      </c>
      <c r="D37" s="134" t="s">
        <v>548</v>
      </c>
      <c r="E37" s="134" t="s">
        <v>935</v>
      </c>
      <c r="F37" s="134" t="s">
        <v>542</v>
      </c>
      <c r="G37" s="134">
        <v>2007</v>
      </c>
      <c r="H37" s="318">
        <v>15</v>
      </c>
    </row>
    <row r="38" spans="1:8" s="188" customFormat="1" ht="75">
      <c r="A38" s="228">
        <v>29</v>
      </c>
      <c r="B38" s="208"/>
      <c r="C38" s="421" t="s">
        <v>575</v>
      </c>
      <c r="D38" s="134" t="s">
        <v>548</v>
      </c>
      <c r="E38" s="134" t="s">
        <v>935</v>
      </c>
      <c r="F38" s="134" t="s">
        <v>542</v>
      </c>
      <c r="G38" s="134">
        <v>2007</v>
      </c>
      <c r="H38" s="318">
        <v>15</v>
      </c>
    </row>
    <row r="39" spans="1:8" s="188" customFormat="1" ht="75">
      <c r="A39" s="228">
        <v>30</v>
      </c>
      <c r="B39" s="208"/>
      <c r="C39" s="421" t="s">
        <v>576</v>
      </c>
      <c r="D39" s="134" t="s">
        <v>548</v>
      </c>
      <c r="E39" s="134" t="s">
        <v>935</v>
      </c>
      <c r="F39" s="134" t="s">
        <v>542</v>
      </c>
      <c r="G39" s="134">
        <v>2007</v>
      </c>
      <c r="H39" s="318">
        <v>15</v>
      </c>
    </row>
    <row r="40" spans="1:8" s="188" customFormat="1" ht="75">
      <c r="A40" s="228">
        <v>31</v>
      </c>
      <c r="B40" s="208"/>
      <c r="C40" s="421" t="s">
        <v>577</v>
      </c>
      <c r="D40" s="134" t="s">
        <v>548</v>
      </c>
      <c r="E40" s="134" t="s">
        <v>935</v>
      </c>
      <c r="F40" s="134" t="s">
        <v>542</v>
      </c>
      <c r="G40" s="134">
        <v>2007</v>
      </c>
      <c r="H40" s="318">
        <v>15</v>
      </c>
    </row>
    <row r="41" spans="1:8" s="188" customFormat="1" ht="60">
      <c r="A41" s="228">
        <v>32</v>
      </c>
      <c r="B41" s="208"/>
      <c r="C41" s="421" t="s">
        <v>578</v>
      </c>
      <c r="D41" s="134" t="s">
        <v>548</v>
      </c>
      <c r="E41" s="134" t="s">
        <v>935</v>
      </c>
      <c r="F41" s="134" t="s">
        <v>542</v>
      </c>
      <c r="G41" s="134">
        <v>2006</v>
      </c>
      <c r="H41" s="318">
        <v>15</v>
      </c>
    </row>
    <row r="42" spans="1:8" s="188" customFormat="1" ht="75">
      <c r="A42" s="228">
        <v>33</v>
      </c>
      <c r="B42" s="208"/>
      <c r="C42" s="421" t="s">
        <v>579</v>
      </c>
      <c r="D42" s="134" t="s">
        <v>548</v>
      </c>
      <c r="E42" s="134" t="s">
        <v>935</v>
      </c>
      <c r="F42" s="134" t="s">
        <v>542</v>
      </c>
      <c r="G42" s="134">
        <v>2006</v>
      </c>
      <c r="H42" s="318">
        <v>15</v>
      </c>
    </row>
    <row r="43" spans="1:8" s="188" customFormat="1" ht="75">
      <c r="A43" s="228">
        <v>34</v>
      </c>
      <c r="B43" s="208"/>
      <c r="C43" s="421" t="s">
        <v>580</v>
      </c>
      <c r="D43" s="134" t="s">
        <v>548</v>
      </c>
      <c r="E43" s="134" t="s">
        <v>935</v>
      </c>
      <c r="F43" s="134" t="s">
        <v>542</v>
      </c>
      <c r="G43" s="134">
        <v>2006</v>
      </c>
      <c r="H43" s="318">
        <v>15</v>
      </c>
    </row>
    <row r="44" spans="1:8" s="188" customFormat="1" ht="75">
      <c r="A44" s="228">
        <v>35</v>
      </c>
      <c r="B44" s="208"/>
      <c r="C44" s="421" t="s">
        <v>581</v>
      </c>
      <c r="D44" s="134" t="s">
        <v>548</v>
      </c>
      <c r="E44" s="134" t="s">
        <v>935</v>
      </c>
      <c r="F44" s="134" t="s">
        <v>542</v>
      </c>
      <c r="G44" s="134">
        <v>2006</v>
      </c>
      <c r="H44" s="318">
        <v>15</v>
      </c>
    </row>
    <row r="45" spans="1:8" s="188" customFormat="1" ht="165">
      <c r="A45" s="228">
        <v>36</v>
      </c>
      <c r="B45" s="208"/>
      <c r="C45" s="421" t="s">
        <v>582</v>
      </c>
      <c r="D45" s="134" t="s">
        <v>548</v>
      </c>
      <c r="E45" s="134" t="s">
        <v>935</v>
      </c>
      <c r="F45" s="134" t="s">
        <v>542</v>
      </c>
      <c r="G45" s="134" t="s">
        <v>583</v>
      </c>
      <c r="H45" s="318">
        <v>15</v>
      </c>
    </row>
    <row r="46" spans="1:8" s="188" customFormat="1" ht="75">
      <c r="A46" s="228">
        <v>37</v>
      </c>
      <c r="B46" s="208"/>
      <c r="C46" s="421" t="s">
        <v>584</v>
      </c>
      <c r="D46" s="134" t="s">
        <v>548</v>
      </c>
      <c r="E46" s="134" t="s">
        <v>549</v>
      </c>
      <c r="F46" s="134" t="s">
        <v>542</v>
      </c>
      <c r="G46" s="134">
        <v>2017</v>
      </c>
      <c r="H46" s="318">
        <v>10</v>
      </c>
    </row>
    <row r="47" spans="1:8" s="188" customFormat="1" ht="120">
      <c r="A47" s="228">
        <v>38</v>
      </c>
      <c r="B47" s="208"/>
      <c r="C47" s="421" t="s">
        <v>585</v>
      </c>
      <c r="D47" s="134" t="s">
        <v>548</v>
      </c>
      <c r="E47" s="134" t="s">
        <v>549</v>
      </c>
      <c r="F47" s="134" t="s">
        <v>542</v>
      </c>
      <c r="G47" s="134">
        <v>2015</v>
      </c>
      <c r="H47" s="318">
        <v>10</v>
      </c>
    </row>
    <row r="48" spans="1:8" s="188" customFormat="1" ht="60">
      <c r="A48" s="228">
        <v>39</v>
      </c>
      <c r="B48" s="208"/>
      <c r="C48" s="421" t="s">
        <v>586</v>
      </c>
      <c r="D48" s="134" t="s">
        <v>548</v>
      </c>
      <c r="E48" s="134" t="s">
        <v>549</v>
      </c>
      <c r="F48" s="134" t="s">
        <v>542</v>
      </c>
      <c r="G48" s="134">
        <v>2019</v>
      </c>
      <c r="H48" s="318">
        <v>10</v>
      </c>
    </row>
    <row r="49" spans="1:8" s="188" customFormat="1" ht="45">
      <c r="A49" s="228">
        <v>40</v>
      </c>
      <c r="B49" s="208"/>
      <c r="C49" s="421" t="s">
        <v>941</v>
      </c>
      <c r="D49" s="134" t="s">
        <v>548</v>
      </c>
      <c r="E49" s="134" t="s">
        <v>940</v>
      </c>
      <c r="F49" s="134" t="s">
        <v>542</v>
      </c>
      <c r="G49" s="134">
        <v>2022</v>
      </c>
      <c r="H49" s="318">
        <v>15</v>
      </c>
    </row>
    <row r="50" spans="1:8" s="188" customFormat="1" ht="69.75" customHeight="1">
      <c r="A50" s="228">
        <v>41</v>
      </c>
      <c r="B50" s="208"/>
      <c r="C50" s="421" t="s">
        <v>942</v>
      </c>
      <c r="D50" s="134" t="s">
        <v>548</v>
      </c>
      <c r="E50" s="134" t="s">
        <v>940</v>
      </c>
      <c r="F50" s="134" t="s">
        <v>542</v>
      </c>
      <c r="G50" s="134">
        <v>2022</v>
      </c>
      <c r="H50" s="318">
        <v>15</v>
      </c>
    </row>
    <row r="51" spans="1:8" s="188" customFormat="1" ht="75">
      <c r="A51" s="228">
        <v>42</v>
      </c>
      <c r="B51" s="208"/>
      <c r="C51" s="421" t="s">
        <v>587</v>
      </c>
      <c r="D51" s="134" t="s">
        <v>548</v>
      </c>
      <c r="E51" s="134" t="s">
        <v>940</v>
      </c>
      <c r="F51" s="134" t="s">
        <v>542</v>
      </c>
      <c r="G51" s="134">
        <v>2020</v>
      </c>
      <c r="H51" s="318">
        <v>15</v>
      </c>
    </row>
    <row r="52" spans="1:8" s="188" customFormat="1" ht="60">
      <c r="A52" s="228">
        <v>43</v>
      </c>
      <c r="B52" s="208"/>
      <c r="C52" s="421" t="s">
        <v>588</v>
      </c>
      <c r="D52" s="134" t="s">
        <v>548</v>
      </c>
      <c r="E52" s="134" t="s">
        <v>940</v>
      </c>
      <c r="F52" s="134" t="s">
        <v>542</v>
      </c>
      <c r="G52" s="134">
        <v>2020</v>
      </c>
      <c r="H52" s="318">
        <v>15</v>
      </c>
    </row>
    <row r="53" spans="1:8" s="188" customFormat="1" ht="60">
      <c r="A53" s="228">
        <v>44</v>
      </c>
      <c r="B53" s="208"/>
      <c r="C53" s="421" t="s">
        <v>589</v>
      </c>
      <c r="D53" s="134" t="s">
        <v>548</v>
      </c>
      <c r="E53" s="134" t="s">
        <v>940</v>
      </c>
      <c r="F53" s="134" t="s">
        <v>542</v>
      </c>
      <c r="G53" s="134">
        <v>2019</v>
      </c>
      <c r="H53" s="318">
        <v>15</v>
      </c>
    </row>
    <row r="54" spans="1:8" s="188" customFormat="1" ht="60">
      <c r="A54" s="228">
        <v>45</v>
      </c>
      <c r="B54" s="208"/>
      <c r="C54" s="421" t="s">
        <v>590</v>
      </c>
      <c r="D54" s="134" t="s">
        <v>548</v>
      </c>
      <c r="E54" s="134" t="s">
        <v>940</v>
      </c>
      <c r="F54" s="134" t="s">
        <v>542</v>
      </c>
      <c r="G54" s="134">
        <v>2019</v>
      </c>
      <c r="H54" s="318">
        <v>15</v>
      </c>
    </row>
    <row r="55" spans="1:8" s="188" customFormat="1" ht="60">
      <c r="A55" s="228">
        <v>46</v>
      </c>
      <c r="B55" s="208"/>
      <c r="C55" s="421" t="s">
        <v>591</v>
      </c>
      <c r="D55" s="134" t="s">
        <v>548</v>
      </c>
      <c r="E55" s="134" t="s">
        <v>940</v>
      </c>
      <c r="F55" s="134" t="s">
        <v>542</v>
      </c>
      <c r="G55" s="134">
        <v>2017</v>
      </c>
      <c r="H55" s="318">
        <v>15</v>
      </c>
    </row>
    <row r="56" spans="1:8" s="188" customFormat="1" ht="75">
      <c r="A56" s="228">
        <v>47</v>
      </c>
      <c r="B56" s="208"/>
      <c r="C56" s="421" t="s">
        <v>592</v>
      </c>
      <c r="D56" s="134" t="s">
        <v>548</v>
      </c>
      <c r="E56" s="134" t="s">
        <v>940</v>
      </c>
      <c r="F56" s="134" t="s">
        <v>542</v>
      </c>
      <c r="G56" s="134">
        <v>2014</v>
      </c>
      <c r="H56" s="318">
        <v>15</v>
      </c>
    </row>
    <row r="57" spans="1:8" s="188" customFormat="1" ht="60">
      <c r="A57" s="228">
        <v>48</v>
      </c>
      <c r="B57" s="208"/>
      <c r="C57" s="421" t="s">
        <v>593</v>
      </c>
      <c r="D57" s="134" t="s">
        <v>548</v>
      </c>
      <c r="E57" s="134" t="s">
        <v>940</v>
      </c>
      <c r="F57" s="134" t="s">
        <v>542</v>
      </c>
      <c r="G57" s="134">
        <v>2014</v>
      </c>
      <c r="H57" s="318">
        <v>15</v>
      </c>
    </row>
    <row r="58" spans="1:8" s="188" customFormat="1" ht="45">
      <c r="A58" s="228">
        <v>49</v>
      </c>
      <c r="B58" s="208"/>
      <c r="C58" s="421" t="s">
        <v>594</v>
      </c>
      <c r="D58" s="134" t="s">
        <v>548</v>
      </c>
      <c r="E58" s="134" t="s">
        <v>940</v>
      </c>
      <c r="F58" s="134" t="s">
        <v>542</v>
      </c>
      <c r="G58" s="134">
        <v>2013</v>
      </c>
      <c r="H58" s="318">
        <v>15</v>
      </c>
    </row>
    <row r="59" spans="1:8" s="188" customFormat="1" ht="60">
      <c r="A59" s="228">
        <v>50</v>
      </c>
      <c r="B59" s="208"/>
      <c r="C59" s="421" t="s">
        <v>595</v>
      </c>
      <c r="D59" s="134" t="s">
        <v>548</v>
      </c>
      <c r="E59" s="134" t="s">
        <v>940</v>
      </c>
      <c r="F59" s="134" t="s">
        <v>542</v>
      </c>
      <c r="G59" s="134">
        <v>2013</v>
      </c>
      <c r="H59" s="318">
        <v>15</v>
      </c>
    </row>
    <row r="60" spans="1:8" s="188" customFormat="1" ht="75">
      <c r="A60" s="228">
        <v>51</v>
      </c>
      <c r="B60" s="208"/>
      <c r="C60" s="421" t="s">
        <v>596</v>
      </c>
      <c r="D60" s="134" t="s">
        <v>548</v>
      </c>
      <c r="E60" s="134" t="s">
        <v>940</v>
      </c>
      <c r="F60" s="134" t="s">
        <v>542</v>
      </c>
      <c r="G60" s="134">
        <v>2013</v>
      </c>
      <c r="H60" s="318">
        <v>15</v>
      </c>
    </row>
    <row r="61" spans="1:8" s="188" customFormat="1" ht="75">
      <c r="A61" s="228">
        <v>52</v>
      </c>
      <c r="B61" s="208"/>
      <c r="C61" s="421" t="s">
        <v>597</v>
      </c>
      <c r="D61" s="134" t="s">
        <v>548</v>
      </c>
      <c r="E61" s="134" t="s">
        <v>940</v>
      </c>
      <c r="F61" s="134" t="s">
        <v>542</v>
      </c>
      <c r="G61" s="134">
        <v>2011</v>
      </c>
      <c r="H61" s="318">
        <v>15</v>
      </c>
    </row>
    <row r="62" spans="1:8" s="188" customFormat="1" ht="75">
      <c r="A62" s="228">
        <v>53</v>
      </c>
      <c r="B62" s="208"/>
      <c r="C62" s="421" t="s">
        <v>598</v>
      </c>
      <c r="D62" s="134" t="s">
        <v>548</v>
      </c>
      <c r="E62" s="134" t="s">
        <v>940</v>
      </c>
      <c r="F62" s="134" t="s">
        <v>542</v>
      </c>
      <c r="G62" s="134">
        <v>2010</v>
      </c>
      <c r="H62" s="318">
        <v>15</v>
      </c>
    </row>
    <row r="63" spans="1:8" s="188" customFormat="1" ht="60">
      <c r="A63" s="228">
        <v>54</v>
      </c>
      <c r="B63" s="208"/>
      <c r="C63" s="421" t="s">
        <v>599</v>
      </c>
      <c r="D63" s="134" t="s">
        <v>548</v>
      </c>
      <c r="E63" s="134" t="s">
        <v>940</v>
      </c>
      <c r="F63" s="134" t="s">
        <v>542</v>
      </c>
      <c r="G63" s="134">
        <v>2008</v>
      </c>
      <c r="H63" s="318">
        <v>15</v>
      </c>
    </row>
    <row r="64" spans="1:8" s="188" customFormat="1" ht="60">
      <c r="A64" s="228">
        <v>55</v>
      </c>
      <c r="B64" s="208"/>
      <c r="C64" s="421" t="s">
        <v>600</v>
      </c>
      <c r="D64" s="134" t="s">
        <v>548</v>
      </c>
      <c r="E64" s="134" t="s">
        <v>940</v>
      </c>
      <c r="F64" s="134" t="s">
        <v>542</v>
      </c>
      <c r="G64" s="134">
        <v>2008</v>
      </c>
      <c r="H64" s="318">
        <v>15</v>
      </c>
    </row>
    <row r="65" spans="1:8" s="188" customFormat="1" ht="60">
      <c r="A65" s="228">
        <v>56</v>
      </c>
      <c r="B65" s="208"/>
      <c r="C65" s="421" t="s">
        <v>601</v>
      </c>
      <c r="D65" s="134" t="s">
        <v>548</v>
      </c>
      <c r="E65" s="134" t="s">
        <v>940</v>
      </c>
      <c r="F65" s="134" t="s">
        <v>542</v>
      </c>
      <c r="G65" s="134">
        <v>2007</v>
      </c>
      <c r="H65" s="318">
        <v>15</v>
      </c>
    </row>
    <row r="66" spans="1:8" s="188" customFormat="1" ht="60">
      <c r="A66" s="228">
        <v>57</v>
      </c>
      <c r="B66" s="208"/>
      <c r="C66" s="421" t="s">
        <v>602</v>
      </c>
      <c r="D66" s="134" t="s">
        <v>548</v>
      </c>
      <c r="E66" s="134" t="s">
        <v>940</v>
      </c>
      <c r="F66" s="134" t="s">
        <v>542</v>
      </c>
      <c r="G66" s="134">
        <v>2006</v>
      </c>
      <c r="H66" s="318">
        <v>15</v>
      </c>
    </row>
    <row r="67" spans="1:8" s="188" customFormat="1" ht="45">
      <c r="A67" s="228">
        <v>58</v>
      </c>
      <c r="B67" s="208"/>
      <c r="C67" s="421" t="s">
        <v>613</v>
      </c>
      <c r="D67" s="134" t="s">
        <v>548</v>
      </c>
      <c r="E67" s="134" t="s">
        <v>940</v>
      </c>
      <c r="F67" s="134" t="s">
        <v>542</v>
      </c>
      <c r="G67" s="134">
        <v>2006</v>
      </c>
      <c r="H67" s="318">
        <f>15/2</f>
        <v>7.5</v>
      </c>
    </row>
    <row r="68" spans="1:8" s="188" customFormat="1" ht="60">
      <c r="A68" s="228">
        <v>59</v>
      </c>
      <c r="B68" s="208"/>
      <c r="C68" s="421" t="s">
        <v>614</v>
      </c>
      <c r="D68" s="134" t="s">
        <v>548</v>
      </c>
      <c r="E68" s="134" t="s">
        <v>940</v>
      </c>
      <c r="F68" s="134" t="s">
        <v>542</v>
      </c>
      <c r="G68" s="134">
        <v>2004</v>
      </c>
      <c r="H68" s="318">
        <f>15/2</f>
        <v>7.5</v>
      </c>
    </row>
    <row r="69" spans="1:8" s="188" customFormat="1" ht="60">
      <c r="A69" s="228">
        <v>60</v>
      </c>
      <c r="B69" s="208"/>
      <c r="C69" s="421" t="s">
        <v>615</v>
      </c>
      <c r="D69" s="134" t="s">
        <v>548</v>
      </c>
      <c r="E69" s="134" t="s">
        <v>940</v>
      </c>
      <c r="F69" s="134" t="s">
        <v>542</v>
      </c>
      <c r="G69" s="134">
        <v>2004</v>
      </c>
      <c r="H69" s="318">
        <f>15/2</f>
        <v>7.5</v>
      </c>
    </row>
    <row r="70" spans="1:8" s="188" customFormat="1" ht="60">
      <c r="A70" s="228">
        <v>61</v>
      </c>
      <c r="B70" s="208"/>
      <c r="C70" s="421" t="s">
        <v>603</v>
      </c>
      <c r="D70" s="134" t="s">
        <v>548</v>
      </c>
      <c r="E70" s="134" t="s">
        <v>940</v>
      </c>
      <c r="F70" s="134" t="s">
        <v>542</v>
      </c>
      <c r="G70" s="134">
        <v>2019</v>
      </c>
      <c r="H70" s="318">
        <v>15</v>
      </c>
    </row>
    <row r="71" spans="1:8" s="188" customFormat="1" ht="75">
      <c r="A71" s="228">
        <v>62</v>
      </c>
      <c r="B71" s="208"/>
      <c r="C71" s="421" t="s">
        <v>604</v>
      </c>
      <c r="D71" s="134" t="s">
        <v>548</v>
      </c>
      <c r="E71" s="134" t="s">
        <v>940</v>
      </c>
      <c r="F71" s="134" t="s">
        <v>542</v>
      </c>
      <c r="G71" s="134">
        <v>2015</v>
      </c>
      <c r="H71" s="318">
        <v>15</v>
      </c>
    </row>
    <row r="72" spans="1:8" s="188" customFormat="1" ht="75">
      <c r="A72" s="228">
        <v>63</v>
      </c>
      <c r="B72" s="208"/>
      <c r="C72" s="421" t="s">
        <v>605</v>
      </c>
      <c r="D72" s="134" t="s">
        <v>548</v>
      </c>
      <c r="E72" s="134" t="s">
        <v>940</v>
      </c>
      <c r="F72" s="134" t="s">
        <v>542</v>
      </c>
      <c r="G72" s="134" t="s">
        <v>606</v>
      </c>
      <c r="H72" s="318">
        <v>15</v>
      </c>
    </row>
    <row r="73" spans="1:8" s="188" customFormat="1" ht="90">
      <c r="A73" s="228">
        <v>64</v>
      </c>
      <c r="B73" s="208"/>
      <c r="C73" s="421" t="s">
        <v>607</v>
      </c>
      <c r="D73" s="134" t="s">
        <v>548</v>
      </c>
      <c r="E73" s="134" t="s">
        <v>940</v>
      </c>
      <c r="F73" s="134" t="s">
        <v>542</v>
      </c>
      <c r="G73" s="134" t="s">
        <v>608</v>
      </c>
      <c r="H73" s="318">
        <v>15</v>
      </c>
    </row>
    <row r="74" spans="1:8" s="188" customFormat="1" ht="60">
      <c r="A74" s="228">
        <v>65</v>
      </c>
      <c r="B74" s="208"/>
      <c r="C74" s="421" t="s">
        <v>609</v>
      </c>
      <c r="D74" s="134" t="s">
        <v>548</v>
      </c>
      <c r="E74" s="134" t="s">
        <v>940</v>
      </c>
      <c r="F74" s="134" t="s">
        <v>542</v>
      </c>
      <c r="G74" s="134">
        <v>2013</v>
      </c>
      <c r="H74" s="318">
        <v>15</v>
      </c>
    </row>
    <row r="75" spans="1:8" s="188" customFormat="1" ht="60">
      <c r="A75" s="228">
        <v>66</v>
      </c>
      <c r="B75" s="208"/>
      <c r="C75" s="421" t="s">
        <v>610</v>
      </c>
      <c r="D75" s="134" t="s">
        <v>548</v>
      </c>
      <c r="E75" s="134" t="s">
        <v>940</v>
      </c>
      <c r="F75" s="134" t="s">
        <v>542</v>
      </c>
      <c r="G75" s="134">
        <v>2007</v>
      </c>
      <c r="H75" s="318">
        <f>10/2</f>
        <v>5</v>
      </c>
    </row>
    <row r="76" spans="1:8" s="188" customFormat="1" ht="45">
      <c r="A76" s="228">
        <v>67</v>
      </c>
      <c r="B76" s="208"/>
      <c r="C76" s="421" t="s">
        <v>611</v>
      </c>
      <c r="D76" s="134" t="s">
        <v>548</v>
      </c>
      <c r="E76" s="134" t="s">
        <v>550</v>
      </c>
      <c r="F76" s="134" t="s">
        <v>542</v>
      </c>
      <c r="G76" s="134" t="s">
        <v>612</v>
      </c>
      <c r="H76" s="318">
        <f>15/2</f>
        <v>7.5</v>
      </c>
    </row>
    <row r="77" spans="1:8" s="62" customFormat="1" ht="15.75" thickBot="1">
      <c r="A77" s="240"/>
      <c r="B77" s="69"/>
      <c r="C77" s="422"/>
      <c r="D77" s="238"/>
      <c r="E77" s="238"/>
      <c r="F77" s="238"/>
      <c r="G77" s="238"/>
      <c r="H77" s="330"/>
    </row>
    <row r="78" spans="1:8" ht="15.75" thickBot="1">
      <c r="A78" s="434"/>
      <c r="B78" s="239"/>
      <c r="C78" s="423"/>
      <c r="D78" s="213"/>
      <c r="E78" s="213"/>
      <c r="F78" s="213"/>
      <c r="G78" s="379" t="str">
        <f>"Total "&amp;LEFT(A7,3)</f>
        <v>Total I13</v>
      </c>
      <c r="H78" s="385">
        <f>SUM(H10:H77)</f>
        <v>905</v>
      </c>
    </row>
    <row r="80" spans="1:8" ht="53.25" customHeight="1">
      <c r="A80" s="58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80" s="589"/>
      <c r="C80" s="589"/>
      <c r="D80" s="589"/>
      <c r="E80" s="589"/>
      <c r="F80" s="589"/>
      <c r="G80" s="589"/>
      <c r="H80" s="589"/>
    </row>
  </sheetData>
  <mergeCells count="3">
    <mergeCell ref="A7:H7"/>
    <mergeCell ref="A6:H6"/>
    <mergeCell ref="A80:H8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8" customWidth="1"/>
    <col min="7" max="7" width="10" customWidth="1"/>
    <col min="8" max="8" width="9.7109375" customWidth="1"/>
    <col min="10" max="10" width="10.42578125" customWidth="1"/>
  </cols>
  <sheetData>
    <row r="1" spans="1:11" ht="15.75">
      <c r="A1" s="255" t="str">
        <f>'Date initiale'!C3</f>
        <v>Universitatea de Arhitectură și Urbanism "Ion Mincu" București</v>
      </c>
      <c r="B1" s="255"/>
      <c r="C1" s="255"/>
      <c r="D1" s="17"/>
      <c r="E1" s="17"/>
      <c r="F1" s="17"/>
    </row>
    <row r="2" spans="1:11" ht="15.75">
      <c r="A2" s="255" t="str">
        <f>'Date initiale'!B4&amp;" "&amp;'Date initiale'!C4</f>
        <v>Facultatea ARHITECTURA</v>
      </c>
      <c r="B2" s="255"/>
      <c r="C2" s="255"/>
      <c r="D2" s="17"/>
      <c r="E2" s="17"/>
      <c r="F2" s="17"/>
    </row>
    <row r="3" spans="1:11" ht="15.75">
      <c r="A3" s="255" t="str">
        <f>'Date initiale'!B5&amp;" "&amp;'Date initiale'!C5</f>
        <v>Departamentul Sinteza Proiectării de Arhitectură</v>
      </c>
      <c r="B3" s="255"/>
      <c r="C3" s="255"/>
      <c r="D3" s="17"/>
      <c r="E3" s="17"/>
      <c r="F3" s="17"/>
    </row>
    <row r="4" spans="1:11" ht="15.75">
      <c r="A4" s="256" t="str">
        <f>'Date initiale'!C6&amp;", "&amp;'Date initiale'!C7</f>
        <v>[Zamfir, Mihaela Magdalena], C22</v>
      </c>
      <c r="B4" s="256"/>
      <c r="C4" s="256"/>
      <c r="D4" s="17"/>
      <c r="E4" s="17"/>
      <c r="F4" s="17"/>
    </row>
    <row r="5" spans="1:11" s="188" customFormat="1" ht="15.75">
      <c r="A5" s="256"/>
      <c r="B5" s="256"/>
      <c r="C5" s="256"/>
      <c r="D5" s="17"/>
      <c r="E5" s="17"/>
      <c r="F5" s="17"/>
    </row>
    <row r="6" spans="1:11" ht="15.75">
      <c r="A6" s="587" t="s">
        <v>110</v>
      </c>
      <c r="B6" s="587"/>
      <c r="C6" s="587"/>
      <c r="D6" s="587"/>
      <c r="E6" s="587"/>
      <c r="F6" s="587"/>
      <c r="G6" s="587"/>
      <c r="H6" s="587"/>
    </row>
    <row r="7" spans="1:11" ht="54" customHeight="1">
      <c r="A7" s="590"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90"/>
      <c r="C7" s="590"/>
      <c r="D7" s="590"/>
      <c r="E7" s="590"/>
      <c r="F7" s="590"/>
      <c r="G7" s="590"/>
      <c r="H7" s="590"/>
    </row>
    <row r="8" spans="1:11" s="188" customFormat="1" ht="16.5" thickBot="1">
      <c r="A8" s="59"/>
      <c r="B8" s="59"/>
      <c r="C8" s="59"/>
      <c r="D8" s="59"/>
      <c r="E8" s="59"/>
      <c r="F8" s="73"/>
      <c r="G8" s="73"/>
      <c r="H8" s="73"/>
    </row>
    <row r="9" spans="1:11" ht="60.75" thickBot="1">
      <c r="A9" s="194" t="s">
        <v>55</v>
      </c>
      <c r="B9" s="215" t="s">
        <v>72</v>
      </c>
      <c r="C9" s="229" t="s">
        <v>70</v>
      </c>
      <c r="D9" s="229" t="s">
        <v>71</v>
      </c>
      <c r="E9" s="215" t="s">
        <v>140</v>
      </c>
      <c r="F9" s="215" t="s">
        <v>138</v>
      </c>
      <c r="G9" s="229" t="s">
        <v>87</v>
      </c>
      <c r="H9" s="230" t="s">
        <v>147</v>
      </c>
      <c r="J9" s="261" t="s">
        <v>108</v>
      </c>
    </row>
    <row r="10" spans="1:11">
      <c r="A10" s="245">
        <v>1</v>
      </c>
      <c r="B10" s="246"/>
      <c r="C10" s="246"/>
      <c r="D10" s="246"/>
      <c r="E10" s="246"/>
      <c r="F10" s="246"/>
      <c r="G10" s="246"/>
      <c r="H10" s="247"/>
      <c r="J10" s="262" t="s">
        <v>165</v>
      </c>
      <c r="K10" s="360" t="s">
        <v>258</v>
      </c>
    </row>
    <row r="11" spans="1:11">
      <c r="A11" s="227">
        <f>A10+1</f>
        <v>2</v>
      </c>
      <c r="B11" s="243"/>
      <c r="C11" s="218"/>
      <c r="D11" s="218"/>
      <c r="E11" s="244"/>
      <c r="F11" s="244"/>
      <c r="G11" s="218"/>
      <c r="H11" s="207"/>
      <c r="J11" s="57"/>
    </row>
    <row r="12" spans="1:11">
      <c r="A12" s="227">
        <f t="shared" ref="A12:A19" si="0">A11+1</f>
        <v>3</v>
      </c>
      <c r="B12" s="206"/>
      <c r="C12" s="134"/>
      <c r="D12" s="134"/>
      <c r="E12" s="134"/>
      <c r="F12" s="134"/>
      <c r="G12" s="134"/>
      <c r="H12" s="207"/>
    </row>
    <row r="13" spans="1:11">
      <c r="A13" s="227">
        <f t="shared" si="0"/>
        <v>4</v>
      </c>
      <c r="B13" s="134"/>
      <c r="C13" s="134"/>
      <c r="D13" s="134"/>
      <c r="E13" s="134"/>
      <c r="F13" s="134"/>
      <c r="G13" s="134"/>
      <c r="H13" s="207"/>
    </row>
    <row r="14" spans="1:11" s="188" customFormat="1">
      <c r="A14" s="227">
        <f t="shared" si="0"/>
        <v>5</v>
      </c>
      <c r="B14" s="206"/>
      <c r="C14" s="134"/>
      <c r="D14" s="134"/>
      <c r="E14" s="134"/>
      <c r="F14" s="134"/>
      <c r="G14" s="134"/>
      <c r="H14" s="207"/>
    </row>
    <row r="15" spans="1:11" s="188" customFormat="1">
      <c r="A15" s="227">
        <f t="shared" si="0"/>
        <v>6</v>
      </c>
      <c r="B15" s="134"/>
      <c r="C15" s="134"/>
      <c r="D15" s="134"/>
      <c r="E15" s="134"/>
      <c r="F15" s="134"/>
      <c r="G15" s="134"/>
      <c r="H15" s="207"/>
    </row>
    <row r="16" spans="1:11" s="188" customFormat="1">
      <c r="A16" s="227">
        <f t="shared" si="0"/>
        <v>7</v>
      </c>
      <c r="B16" s="206"/>
      <c r="C16" s="134"/>
      <c r="D16" s="134"/>
      <c r="E16" s="134"/>
      <c r="F16" s="134"/>
      <c r="G16" s="134"/>
      <c r="H16" s="207"/>
    </row>
    <row r="17" spans="1:8" s="188" customFormat="1">
      <c r="A17" s="227">
        <f t="shared" si="0"/>
        <v>8</v>
      </c>
      <c r="B17" s="134"/>
      <c r="C17" s="134"/>
      <c r="D17" s="134"/>
      <c r="E17" s="134"/>
      <c r="F17" s="134"/>
      <c r="G17" s="134"/>
      <c r="H17" s="207"/>
    </row>
    <row r="18" spans="1:8" s="188" customFormat="1">
      <c r="A18" s="227">
        <f t="shared" si="0"/>
        <v>9</v>
      </c>
      <c r="B18" s="206"/>
      <c r="C18" s="134"/>
      <c r="D18" s="134"/>
      <c r="E18" s="134"/>
      <c r="F18" s="134"/>
      <c r="G18" s="134"/>
      <c r="H18" s="207"/>
    </row>
    <row r="19" spans="1:8" s="188" customFormat="1" ht="15.75" thickBot="1">
      <c r="A19" s="248">
        <f t="shared" si="0"/>
        <v>10</v>
      </c>
      <c r="B19" s="141"/>
      <c r="C19" s="141"/>
      <c r="D19" s="141"/>
      <c r="E19" s="141"/>
      <c r="F19" s="141"/>
      <c r="G19" s="141"/>
      <c r="H19" s="211"/>
    </row>
    <row r="20" spans="1:8" s="188" customFormat="1" ht="15.75" thickBot="1">
      <c r="A20" s="342"/>
      <c r="B20" s="239"/>
      <c r="C20" s="213"/>
      <c r="D20" s="213"/>
      <c r="E20" s="213"/>
      <c r="F20" s="213"/>
      <c r="G20" s="162" t="str">
        <f>"Total "&amp;LEFT(A7,4)</f>
        <v>Total I14a</v>
      </c>
      <c r="H20" s="163">
        <f>SUM(H10:H19)</f>
        <v>0</v>
      </c>
    </row>
    <row r="21" spans="1:8" s="188" customFormat="1"/>
    <row r="22" spans="1:8" s="188" customFormat="1" ht="53.25" customHeight="1">
      <c r="A22" s="58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89"/>
      <c r="C22" s="589"/>
      <c r="D22" s="589"/>
      <c r="E22" s="589"/>
      <c r="F22" s="589"/>
      <c r="G22" s="589"/>
      <c r="H22" s="589"/>
    </row>
    <row r="40" spans="1:9" ht="15.75" thickBot="1"/>
    <row r="41" spans="1:9" s="188" customFormat="1" ht="54" customHeight="1" thickBot="1">
      <c r="A41" s="214" t="s">
        <v>69</v>
      </c>
      <c r="B41" s="215" t="s">
        <v>72</v>
      </c>
      <c r="C41" s="229" t="s">
        <v>70</v>
      </c>
      <c r="D41" s="229" t="s">
        <v>71</v>
      </c>
      <c r="E41" s="215" t="s">
        <v>139</v>
      </c>
      <c r="F41" s="215" t="s">
        <v>139</v>
      </c>
      <c r="G41" s="215" t="s">
        <v>138</v>
      </c>
      <c r="H41" s="229" t="s">
        <v>87</v>
      </c>
      <c r="I41" s="230"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8" customWidth="1"/>
    <col min="7" max="7" width="10" customWidth="1"/>
    <col min="8" max="8" width="9.7109375" customWidth="1"/>
  </cols>
  <sheetData>
    <row r="1" spans="1:11" ht="15.75">
      <c r="A1" s="258" t="str">
        <f>'Date initiale'!C3</f>
        <v>Universitatea de Arhitectură și Urbanism "Ion Mincu" București</v>
      </c>
      <c r="B1" s="258"/>
      <c r="C1" s="258"/>
      <c r="D1" s="46"/>
      <c r="E1" s="46"/>
      <c r="F1" s="46"/>
      <c r="G1" s="46"/>
      <c r="H1" s="46"/>
    </row>
    <row r="2" spans="1:11" ht="15.75">
      <c r="A2" s="258" t="str">
        <f>'Date initiale'!B4&amp;" "&amp;'Date initiale'!C4</f>
        <v>Facultatea ARHITECTURA</v>
      </c>
      <c r="B2" s="258"/>
      <c r="C2" s="258"/>
      <c r="D2" s="46"/>
      <c r="E2" s="46"/>
      <c r="F2" s="46"/>
      <c r="G2" s="46"/>
      <c r="H2" s="46"/>
    </row>
    <row r="3" spans="1:11" ht="15.75">
      <c r="A3" s="258" t="str">
        <f>'Date initiale'!B5&amp;" "&amp;'Date initiale'!C5</f>
        <v>Departamentul Sinteza Proiectării de Arhitectură</v>
      </c>
      <c r="B3" s="258"/>
      <c r="C3" s="258"/>
      <c r="D3" s="46"/>
      <c r="E3" s="46"/>
      <c r="F3" s="46"/>
      <c r="G3" s="46"/>
      <c r="H3" s="46"/>
    </row>
    <row r="4" spans="1:11" ht="15.75">
      <c r="A4" s="259" t="str">
        <f>'Date initiale'!C6&amp;", "&amp;'Date initiale'!C7</f>
        <v>[Zamfir, Mihaela Magdalena], C22</v>
      </c>
      <c r="B4" s="259"/>
      <c r="C4" s="259"/>
      <c r="D4" s="46"/>
      <c r="E4" s="46"/>
      <c r="F4" s="46"/>
      <c r="G4" s="46"/>
      <c r="H4" s="46"/>
    </row>
    <row r="5" spans="1:11" s="188" customFormat="1" ht="15.75">
      <c r="A5" s="259"/>
      <c r="B5" s="259"/>
      <c r="C5" s="259"/>
      <c r="D5" s="46"/>
      <c r="E5" s="46"/>
      <c r="F5" s="46"/>
      <c r="G5" s="46"/>
      <c r="H5" s="46"/>
    </row>
    <row r="6" spans="1:11" ht="15.75">
      <c r="A6" s="596" t="s">
        <v>110</v>
      </c>
      <c r="B6" s="596"/>
      <c r="C6" s="596"/>
      <c r="D6" s="596"/>
      <c r="E6" s="596"/>
      <c r="F6" s="596"/>
      <c r="G6" s="596"/>
      <c r="H6" s="596"/>
    </row>
    <row r="7" spans="1:11" ht="36.75" customHeight="1">
      <c r="A7" s="590" t="str">
        <f>'Descriere indicatori'!B19&amp;"b. "&amp;'Descriere indicatori'!C20</f>
        <v xml:space="preserve">I14b. Proiect urbanistic şi peisagistic la nivelul Planurilor Generale / Zonale ale Localităţilor (inclusiv studii de fundamentare, de inserţie, de oportunitate) avizate** </v>
      </c>
      <c r="B7" s="590"/>
      <c r="C7" s="590"/>
      <c r="D7" s="590"/>
      <c r="E7" s="590"/>
      <c r="F7" s="590"/>
      <c r="G7" s="590"/>
      <c r="H7" s="590"/>
    </row>
    <row r="8" spans="1:11" ht="19.5" customHeight="1" thickBot="1">
      <c r="A8" s="60"/>
      <c r="B8" s="60"/>
      <c r="C8" s="60"/>
      <c r="D8" s="60"/>
      <c r="E8" s="60"/>
      <c r="F8" s="60"/>
      <c r="G8" s="60"/>
      <c r="H8" s="60"/>
    </row>
    <row r="9" spans="1:11" ht="60.75" thickBot="1">
      <c r="A9" s="158" t="s">
        <v>55</v>
      </c>
      <c r="B9" s="215" t="s">
        <v>72</v>
      </c>
      <c r="C9" s="229" t="s">
        <v>70</v>
      </c>
      <c r="D9" s="229" t="s">
        <v>71</v>
      </c>
      <c r="E9" s="215" t="s">
        <v>140</v>
      </c>
      <c r="F9" s="215" t="s">
        <v>138</v>
      </c>
      <c r="G9" s="229" t="s">
        <v>87</v>
      </c>
      <c r="H9" s="230" t="s">
        <v>147</v>
      </c>
      <c r="J9" s="261" t="s">
        <v>108</v>
      </c>
    </row>
    <row r="10" spans="1:11">
      <c r="A10" s="249">
        <v>1</v>
      </c>
      <c r="B10" s="250"/>
      <c r="C10" s="251"/>
      <c r="D10" s="204"/>
      <c r="E10" s="130"/>
      <c r="F10" s="130"/>
      <c r="G10" s="204"/>
      <c r="H10" s="328"/>
      <c r="J10" s="262" t="s">
        <v>166</v>
      </c>
      <c r="K10" s="360" t="s">
        <v>258</v>
      </c>
    </row>
    <row r="11" spans="1:11" s="188" customFormat="1">
      <c r="A11" s="205">
        <f>A10+1</f>
        <v>2</v>
      </c>
      <c r="B11" s="206"/>
      <c r="C11" s="237"/>
      <c r="D11" s="134"/>
      <c r="E11" s="134"/>
      <c r="F11" s="134"/>
      <c r="G11" s="212"/>
      <c r="H11" s="315"/>
    </row>
    <row r="12" spans="1:11" s="188" customFormat="1">
      <c r="A12" s="205">
        <f t="shared" ref="A12:A19" si="0">A11+1</f>
        <v>3</v>
      </c>
      <c r="B12" s="206"/>
      <c r="C12" s="252"/>
      <c r="D12" s="134"/>
      <c r="E12" s="253"/>
      <c r="F12" s="253"/>
      <c r="G12" s="253"/>
      <c r="H12" s="315"/>
    </row>
    <row r="13" spans="1:11" s="188" customFormat="1">
      <c r="A13" s="205">
        <f t="shared" si="0"/>
        <v>4</v>
      </c>
      <c r="B13" s="206"/>
      <c r="C13" s="237"/>
      <c r="D13" s="134"/>
      <c r="E13" s="134"/>
      <c r="F13" s="134"/>
      <c r="G13" s="212"/>
      <c r="H13" s="315"/>
    </row>
    <row r="14" spans="1:11" s="188" customFormat="1">
      <c r="A14" s="205">
        <f t="shared" si="0"/>
        <v>5</v>
      </c>
      <c r="B14" s="206"/>
      <c r="C14" s="252"/>
      <c r="D14" s="134"/>
      <c r="E14" s="253"/>
      <c r="F14" s="253"/>
      <c r="G14" s="253"/>
      <c r="H14" s="315"/>
    </row>
    <row r="15" spans="1:11" s="188" customFormat="1">
      <c r="A15" s="205">
        <f t="shared" si="0"/>
        <v>6</v>
      </c>
      <c r="B15" s="206"/>
      <c r="C15" s="252"/>
      <c r="D15" s="134"/>
      <c r="E15" s="253"/>
      <c r="F15" s="253"/>
      <c r="G15" s="253"/>
      <c r="H15" s="315"/>
    </row>
    <row r="16" spans="1:11">
      <c r="A16" s="205">
        <f t="shared" si="0"/>
        <v>7</v>
      </c>
      <c r="B16" s="206"/>
      <c r="C16" s="237"/>
      <c r="D16" s="134"/>
      <c r="E16" s="134"/>
      <c r="F16" s="134"/>
      <c r="G16" s="212"/>
      <c r="H16" s="315"/>
    </row>
    <row r="17" spans="1:8">
      <c r="A17" s="205">
        <f t="shared" si="0"/>
        <v>8</v>
      </c>
      <c r="B17" s="206"/>
      <c r="C17" s="252"/>
      <c r="D17" s="134"/>
      <c r="E17" s="253"/>
      <c r="F17" s="253"/>
      <c r="G17" s="253"/>
      <c r="H17" s="315"/>
    </row>
    <row r="18" spans="1:8">
      <c r="A18" s="205">
        <f t="shared" si="0"/>
        <v>9</v>
      </c>
      <c r="B18" s="206"/>
      <c r="C18" s="252"/>
      <c r="D18" s="134"/>
      <c r="E18" s="253"/>
      <c r="F18" s="253"/>
      <c r="G18" s="253"/>
      <c r="H18" s="315"/>
    </row>
    <row r="19" spans="1:8" ht="15.75" thickBot="1">
      <c r="A19" s="210">
        <f t="shared" si="0"/>
        <v>10</v>
      </c>
      <c r="B19" s="141"/>
      <c r="C19" s="254"/>
      <c r="D19" s="141"/>
      <c r="E19" s="141"/>
      <c r="F19" s="141"/>
      <c r="G19" s="141"/>
      <c r="H19" s="326"/>
    </row>
    <row r="20" spans="1:8" ht="16.5" thickBot="1">
      <c r="A20" s="343"/>
      <c r="G20" s="162" t="str">
        <f>"Total "&amp;LEFT(A7,4)</f>
        <v>Total I14b</v>
      </c>
      <c r="H20" s="273">
        <f>SUM(H10:H19)</f>
        <v>0</v>
      </c>
    </row>
    <row r="22" spans="1:8" ht="53.25" customHeight="1">
      <c r="A22" s="58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89"/>
      <c r="C22" s="589"/>
      <c r="D22" s="589"/>
      <c r="E22" s="589"/>
      <c r="F22" s="589"/>
      <c r="G22" s="589"/>
      <c r="H22" s="58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44"/>
  <sheetViews>
    <sheetView zoomScale="85" zoomScaleNormal="85" workbookViewId="0">
      <selection activeCell="N17" sqref="N17"/>
    </sheetView>
  </sheetViews>
  <sheetFormatPr defaultColWidth="9.140625" defaultRowHeight="15"/>
  <cols>
    <col min="1" max="1" width="5.140625" style="188" customWidth="1"/>
    <col min="2" max="2" width="10.5703125" style="188" customWidth="1"/>
    <col min="3" max="3" width="43.140625" style="188" customWidth="1"/>
    <col min="4" max="4" width="24" style="188" customWidth="1"/>
    <col min="5" max="5" width="14.28515625" style="188" customWidth="1"/>
    <col min="6" max="6" width="11.85546875" style="188" customWidth="1"/>
    <col min="7" max="7" width="10" style="188" customWidth="1"/>
    <col min="8" max="8" width="9.7109375" style="188" customWidth="1"/>
    <col min="9" max="9" width="9.140625" style="188"/>
    <col min="10" max="10" width="10.28515625" style="188" customWidth="1"/>
    <col min="11" max="16384" width="9.140625" style="188"/>
  </cols>
  <sheetData>
    <row r="1" spans="1:11" ht="15.75">
      <c r="A1" s="255" t="str">
        <f>'Date initiale'!C3</f>
        <v>Universitatea de Arhitectură și Urbanism "Ion Mincu" București</v>
      </c>
      <c r="B1" s="255"/>
      <c r="C1" s="255"/>
      <c r="D1" s="17"/>
      <c r="E1" s="17"/>
      <c r="F1" s="17"/>
    </row>
    <row r="2" spans="1:11" ht="15.75">
      <c r="A2" s="255" t="str">
        <f>'Date initiale'!B4&amp;" "&amp;'Date initiale'!C4</f>
        <v>Facultatea ARHITECTURA</v>
      </c>
      <c r="B2" s="255"/>
      <c r="C2" s="255"/>
      <c r="D2" s="17"/>
      <c r="E2" s="17"/>
      <c r="F2" s="17"/>
    </row>
    <row r="3" spans="1:11" ht="15.75">
      <c r="A3" s="255" t="str">
        <f>'Date initiale'!B5&amp;" "&amp;'Date initiale'!C5</f>
        <v>Departamentul Sinteza Proiectării de Arhitectură</v>
      </c>
      <c r="B3" s="255"/>
      <c r="C3" s="255"/>
      <c r="D3" s="17"/>
      <c r="E3" s="17"/>
      <c r="F3" s="17"/>
    </row>
    <row r="4" spans="1:11" ht="15.75">
      <c r="A4" s="256" t="str">
        <f>'Date initiale'!C6&amp;", "&amp;'Date initiale'!C7</f>
        <v>[Zamfir, Mihaela Magdalena], C22</v>
      </c>
      <c r="B4" s="256"/>
      <c r="C4" s="256"/>
      <c r="D4" s="17"/>
      <c r="E4" s="17"/>
      <c r="F4" s="17"/>
    </row>
    <row r="5" spans="1:11" ht="15.75">
      <c r="A5" s="256"/>
      <c r="B5" s="256"/>
      <c r="C5" s="256"/>
      <c r="D5" s="17"/>
      <c r="E5" s="17"/>
      <c r="F5" s="17"/>
    </row>
    <row r="6" spans="1:11" ht="15.75">
      <c r="A6" s="587" t="s">
        <v>110</v>
      </c>
      <c r="B6" s="587"/>
      <c r="C6" s="587"/>
      <c r="D6" s="587"/>
      <c r="E6" s="587"/>
      <c r="F6" s="587"/>
      <c r="G6" s="587"/>
      <c r="H6" s="587"/>
    </row>
    <row r="7" spans="1:11" ht="52.5" customHeight="1">
      <c r="A7" s="590"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90"/>
      <c r="C7" s="590"/>
      <c r="D7" s="590"/>
      <c r="E7" s="590"/>
      <c r="F7" s="590"/>
      <c r="G7" s="590"/>
      <c r="H7" s="590"/>
    </row>
    <row r="8" spans="1:11" ht="16.5" thickBot="1">
      <c r="A8" s="59"/>
      <c r="B8" s="59"/>
      <c r="C8" s="59"/>
      <c r="D8" s="59"/>
      <c r="E8" s="59"/>
      <c r="F8" s="59"/>
      <c r="G8" s="59"/>
      <c r="H8" s="59"/>
    </row>
    <row r="9" spans="1:11" ht="60.75" thickBot="1">
      <c r="A9" s="477" t="s">
        <v>55</v>
      </c>
      <c r="B9" s="486" t="s">
        <v>72</v>
      </c>
      <c r="C9" s="229" t="s">
        <v>141</v>
      </c>
      <c r="D9" s="229" t="s">
        <v>71</v>
      </c>
      <c r="E9" s="215" t="s">
        <v>140</v>
      </c>
      <c r="F9" s="215" t="s">
        <v>138</v>
      </c>
      <c r="G9" s="229" t="s">
        <v>87</v>
      </c>
      <c r="H9" s="230" t="s">
        <v>147</v>
      </c>
      <c r="J9" s="261" t="s">
        <v>108</v>
      </c>
    </row>
    <row r="10" spans="1:11" ht="150">
      <c r="A10" s="552">
        <v>1</v>
      </c>
      <c r="B10" s="545" t="s">
        <v>976</v>
      </c>
      <c r="C10" s="541" t="s">
        <v>1035</v>
      </c>
      <c r="D10" s="542" t="s">
        <v>619</v>
      </c>
      <c r="E10" s="129" t="s">
        <v>946</v>
      </c>
      <c r="F10" s="543" t="s">
        <v>947</v>
      </c>
      <c r="G10" s="541" t="s">
        <v>945</v>
      </c>
      <c r="H10" s="544">
        <v>10</v>
      </c>
      <c r="J10" s="262" t="s">
        <v>167</v>
      </c>
      <c r="K10" s="360" t="s">
        <v>258</v>
      </c>
    </row>
    <row r="11" spans="1:11" ht="90">
      <c r="A11" s="553">
        <v>2</v>
      </c>
      <c r="B11" s="546" t="s">
        <v>948</v>
      </c>
      <c r="C11" s="98" t="s">
        <v>1036</v>
      </c>
      <c r="D11" s="436" t="s">
        <v>977</v>
      </c>
      <c r="E11" s="134" t="s">
        <v>946</v>
      </c>
      <c r="F11" s="437" t="s">
        <v>949</v>
      </c>
      <c r="G11" s="98" t="s">
        <v>950</v>
      </c>
      <c r="H11" s="438">
        <v>10</v>
      </c>
    </row>
    <row r="12" spans="1:11" ht="264.75" customHeight="1">
      <c r="A12" s="553">
        <v>3</v>
      </c>
      <c r="B12" s="547" t="s">
        <v>624</v>
      </c>
      <c r="C12" s="98" t="s">
        <v>1037</v>
      </c>
      <c r="D12" s="436" t="s">
        <v>621</v>
      </c>
      <c r="E12" s="138" t="s">
        <v>545</v>
      </c>
      <c r="F12" s="98" t="s">
        <v>543</v>
      </c>
      <c r="G12" s="98" t="s">
        <v>944</v>
      </c>
      <c r="H12" s="438">
        <v>20</v>
      </c>
    </row>
    <row r="13" spans="1:11" ht="180">
      <c r="A13" s="553">
        <v>4</v>
      </c>
      <c r="B13" s="546" t="s">
        <v>620</v>
      </c>
      <c r="C13" s="98" t="s">
        <v>1038</v>
      </c>
      <c r="D13" s="387" t="s">
        <v>619</v>
      </c>
      <c r="E13" s="138" t="s">
        <v>545</v>
      </c>
      <c r="F13" s="513" t="s">
        <v>544</v>
      </c>
      <c r="G13" s="134" t="s">
        <v>943</v>
      </c>
      <c r="H13" s="315">
        <v>10</v>
      </c>
    </row>
    <row r="14" spans="1:11" ht="150">
      <c r="A14" s="553">
        <v>5</v>
      </c>
      <c r="B14" s="548">
        <v>724099</v>
      </c>
      <c r="C14" s="98" t="s">
        <v>1039</v>
      </c>
      <c r="D14" s="134" t="s">
        <v>622</v>
      </c>
      <c r="E14" s="134" t="s">
        <v>545</v>
      </c>
      <c r="F14" s="134" t="s">
        <v>623</v>
      </c>
      <c r="G14" s="134">
        <v>2019</v>
      </c>
      <c r="H14" s="315">
        <v>10</v>
      </c>
    </row>
    <row r="15" spans="1:11" ht="165">
      <c r="A15" s="553">
        <v>6</v>
      </c>
      <c r="B15" s="548"/>
      <c r="C15" s="98" t="s">
        <v>1040</v>
      </c>
      <c r="D15" s="134" t="s">
        <v>843</v>
      </c>
      <c r="E15" s="134" t="s">
        <v>545</v>
      </c>
      <c r="F15" s="134" t="s">
        <v>844</v>
      </c>
      <c r="G15" s="134">
        <v>2016</v>
      </c>
      <c r="H15" s="315">
        <v>15</v>
      </c>
    </row>
    <row r="16" spans="1:11" ht="60">
      <c r="A16" s="553">
        <v>7</v>
      </c>
      <c r="B16" s="549"/>
      <c r="C16" s="98" t="s">
        <v>1041</v>
      </c>
      <c r="D16" s="138" t="s">
        <v>541</v>
      </c>
      <c r="E16" s="138" t="s">
        <v>545</v>
      </c>
      <c r="F16" s="138" t="s">
        <v>542</v>
      </c>
      <c r="G16" s="138">
        <v>2014</v>
      </c>
      <c r="H16" s="540">
        <v>15</v>
      </c>
    </row>
    <row r="17" spans="1:8" ht="60">
      <c r="A17" s="554">
        <v>8</v>
      </c>
      <c r="B17" s="550" t="s">
        <v>275</v>
      </c>
      <c r="C17" s="529" t="s">
        <v>1042</v>
      </c>
      <c r="D17" s="138" t="s">
        <v>541</v>
      </c>
      <c r="E17" s="138" t="s">
        <v>545</v>
      </c>
      <c r="F17" s="134" t="s">
        <v>947</v>
      </c>
      <c r="G17" s="134">
        <v>2004</v>
      </c>
      <c r="H17" s="315">
        <v>10</v>
      </c>
    </row>
    <row r="18" spans="1:8">
      <c r="A18" s="554"/>
      <c r="B18" s="253"/>
      <c r="C18" s="134"/>
      <c r="D18" s="134"/>
      <c r="E18" s="134"/>
      <c r="F18" s="134"/>
      <c r="G18" s="134"/>
      <c r="H18" s="315"/>
    </row>
    <row r="19" spans="1:8">
      <c r="A19" s="554"/>
      <c r="B19" s="551"/>
      <c r="C19" s="134"/>
      <c r="D19" s="134"/>
      <c r="E19" s="134"/>
      <c r="F19" s="134"/>
      <c r="G19" s="134"/>
      <c r="H19" s="315"/>
    </row>
    <row r="20" spans="1:8" ht="15.75" thickBot="1">
      <c r="A20" s="555"/>
      <c r="B20" s="494"/>
      <c r="C20" s="141"/>
      <c r="D20" s="141"/>
      <c r="E20" s="141"/>
      <c r="F20" s="141"/>
      <c r="G20" s="141"/>
      <c r="H20" s="326"/>
    </row>
    <row r="21" spans="1:8" ht="15.75" thickBot="1">
      <c r="A21" s="434"/>
      <c r="B21" s="239"/>
      <c r="C21" s="213"/>
      <c r="D21" s="213"/>
      <c r="E21" s="213"/>
      <c r="F21" s="213"/>
      <c r="G21" s="379" t="str">
        <f>"Total "&amp;LEFT(A7,4)</f>
        <v>Total I14c</v>
      </c>
      <c r="H21" s="385">
        <f>SUM(H10:H20)</f>
        <v>100</v>
      </c>
    </row>
    <row r="23" spans="1:8" ht="53.25" customHeight="1">
      <c r="A23" s="58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89"/>
      <c r="C23" s="589"/>
      <c r="D23" s="589"/>
      <c r="E23" s="589"/>
      <c r="F23" s="589"/>
      <c r="G23" s="589"/>
      <c r="H23" s="589"/>
    </row>
    <row r="41" spans="1:9">
      <c r="A41" s="22"/>
      <c r="B41" s="22"/>
      <c r="C41" s="22"/>
      <c r="D41" s="22"/>
      <c r="E41" s="22"/>
      <c r="F41" s="22"/>
      <c r="G41" s="22"/>
      <c r="H41" s="22"/>
      <c r="I41" s="22"/>
    </row>
    <row r="42" spans="1:9" ht="54" customHeight="1">
      <c r="A42" s="212"/>
      <c r="B42" s="212"/>
      <c r="C42" s="389"/>
      <c r="D42" s="389"/>
      <c r="E42" s="212"/>
      <c r="F42" s="212"/>
      <c r="G42" s="212"/>
      <c r="H42" s="389"/>
      <c r="I42" s="390"/>
    </row>
    <row r="43" spans="1:9">
      <c r="A43" s="22"/>
      <c r="B43" s="22"/>
      <c r="C43" s="22"/>
      <c r="D43" s="22"/>
      <c r="E43" s="22"/>
      <c r="F43" s="22"/>
      <c r="G43" s="22"/>
      <c r="H43" s="22"/>
      <c r="I43" s="22"/>
    </row>
    <row r="44" spans="1:9">
      <c r="A44" s="22"/>
      <c r="B44" s="22"/>
      <c r="C44" s="22"/>
      <c r="D44" s="22"/>
      <c r="E44" s="22"/>
      <c r="F44" s="22"/>
      <c r="G44" s="22"/>
      <c r="H44" s="22"/>
      <c r="I44" s="22"/>
    </row>
  </sheetData>
  <mergeCells count="3">
    <mergeCell ref="A6:H6"/>
    <mergeCell ref="A7:H7"/>
    <mergeCell ref="A23:H23"/>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1"/>
  <sheetViews>
    <sheetView workbookViewId="0">
      <selection activeCell="N22" sqref="N22"/>
    </sheetView>
  </sheetViews>
  <sheetFormatPr defaultColWidth="9.140625" defaultRowHeight="15"/>
  <cols>
    <col min="1" max="1" width="5.140625" style="188" customWidth="1"/>
    <col min="2" max="2" width="10.5703125" style="188" customWidth="1"/>
    <col min="3" max="3" width="43.140625" style="188" customWidth="1"/>
    <col min="4" max="4" width="24" style="188" customWidth="1"/>
    <col min="5" max="5" width="14.28515625" style="188" customWidth="1"/>
    <col min="6" max="6" width="11.85546875" style="188" customWidth="1"/>
    <col min="7" max="7" width="10" style="188" customWidth="1"/>
    <col min="8" max="8" width="9.7109375" style="188" customWidth="1"/>
    <col min="9" max="9" width="9.140625" style="188"/>
    <col min="10" max="10" width="10.28515625" style="188" customWidth="1"/>
    <col min="11" max="16384" width="9.140625" style="188"/>
  </cols>
  <sheetData>
    <row r="1" spans="1:11" ht="15.75">
      <c r="A1" s="255" t="str">
        <f>'Date initiale'!C3</f>
        <v>Universitatea de Arhitectură și Urbanism "Ion Mincu" București</v>
      </c>
      <c r="B1" s="255"/>
      <c r="C1" s="255"/>
      <c r="D1" s="356"/>
      <c r="E1" s="356"/>
      <c r="F1" s="356"/>
    </row>
    <row r="2" spans="1:11" ht="15.75">
      <c r="A2" s="255" t="str">
        <f>'Date initiale'!B4&amp;" "&amp;'Date initiale'!C4</f>
        <v>Facultatea ARHITECTURA</v>
      </c>
      <c r="B2" s="255"/>
      <c r="C2" s="255"/>
      <c r="D2" s="356"/>
      <c r="E2" s="356"/>
      <c r="F2" s="356"/>
    </row>
    <row r="3" spans="1:11" ht="15.75">
      <c r="A3" s="255" t="str">
        <f>'Date initiale'!B5&amp;" "&amp;'Date initiale'!C5</f>
        <v>Departamentul Sinteza Proiectării de Arhitectură</v>
      </c>
      <c r="B3" s="255"/>
      <c r="C3" s="255"/>
      <c r="D3" s="356"/>
      <c r="E3" s="356"/>
      <c r="F3" s="356"/>
    </row>
    <row r="4" spans="1:11" ht="15.75">
      <c r="A4" s="355" t="str">
        <f>'Date initiale'!C6&amp;", "&amp;'Date initiale'!C7</f>
        <v>[Zamfir, Mihaela Magdalena], C22</v>
      </c>
      <c r="B4" s="355"/>
      <c r="C4" s="355"/>
      <c r="D4" s="356"/>
      <c r="E4" s="356"/>
      <c r="F4" s="356"/>
    </row>
    <row r="5" spans="1:11" ht="15.75">
      <c r="A5" s="355"/>
      <c r="B5" s="355"/>
      <c r="C5" s="355"/>
      <c r="D5" s="356"/>
      <c r="E5" s="356"/>
      <c r="F5" s="356"/>
    </row>
    <row r="6" spans="1:11" ht="15.75">
      <c r="A6" s="587" t="s">
        <v>110</v>
      </c>
      <c r="B6" s="587"/>
      <c r="C6" s="587"/>
      <c r="D6" s="587"/>
      <c r="E6" s="587"/>
      <c r="F6" s="587"/>
      <c r="G6" s="587"/>
      <c r="H6" s="587"/>
    </row>
    <row r="7" spans="1:11" ht="52.5" customHeight="1">
      <c r="A7" s="590"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90"/>
      <c r="C7" s="590"/>
      <c r="D7" s="590"/>
      <c r="E7" s="590"/>
      <c r="F7" s="590"/>
      <c r="G7" s="590"/>
      <c r="H7" s="590"/>
    </row>
    <row r="8" spans="1:11" ht="16.5" thickBot="1">
      <c r="A8" s="59"/>
      <c r="B8" s="59"/>
      <c r="C8" s="59"/>
      <c r="D8" s="59"/>
      <c r="E8" s="59"/>
      <c r="F8" s="73"/>
      <c r="G8" s="73"/>
      <c r="H8" s="73"/>
    </row>
    <row r="9" spans="1:11" ht="60.75" thickBot="1">
      <c r="A9" s="194" t="s">
        <v>55</v>
      </c>
      <c r="B9" s="215" t="s">
        <v>72</v>
      </c>
      <c r="C9" s="229" t="s">
        <v>141</v>
      </c>
      <c r="D9" s="229" t="s">
        <v>71</v>
      </c>
      <c r="E9" s="215" t="s">
        <v>140</v>
      </c>
      <c r="F9" s="215" t="s">
        <v>138</v>
      </c>
      <c r="G9" s="229" t="s">
        <v>87</v>
      </c>
      <c r="H9" s="230" t="s">
        <v>147</v>
      </c>
      <c r="J9" s="261" t="s">
        <v>108</v>
      </c>
    </row>
    <row r="10" spans="1:11">
      <c r="A10" s="245">
        <v>1</v>
      </c>
      <c r="B10" s="246">
        <v>1</v>
      </c>
      <c r="C10" s="246" t="s">
        <v>848</v>
      </c>
      <c r="D10" s="369" t="s">
        <v>541</v>
      </c>
      <c r="E10" s="246" t="s">
        <v>849</v>
      </c>
      <c r="F10" s="246" t="s">
        <v>850</v>
      </c>
      <c r="G10" s="246">
        <v>2015</v>
      </c>
      <c r="H10" s="247">
        <v>20</v>
      </c>
      <c r="J10" s="262">
        <v>20</v>
      </c>
      <c r="K10" s="360" t="s">
        <v>258</v>
      </c>
    </row>
    <row r="11" spans="1:11">
      <c r="A11" s="227">
        <f>A10+1</f>
        <v>2</v>
      </c>
      <c r="B11" s="243"/>
      <c r="C11" s="218"/>
      <c r="D11" s="218"/>
      <c r="E11" s="244"/>
      <c r="F11" s="244"/>
      <c r="G11" s="218"/>
      <c r="H11" s="315"/>
    </row>
    <row r="12" spans="1:11">
      <c r="A12" s="227">
        <f t="shared" ref="A12:A19" si="0">A11+1</f>
        <v>3</v>
      </c>
      <c r="B12" s="206"/>
      <c r="C12" s="134"/>
      <c r="D12" s="134"/>
      <c r="E12" s="134"/>
      <c r="F12" s="134"/>
      <c r="G12" s="134"/>
      <c r="H12" s="315"/>
    </row>
    <row r="13" spans="1:11">
      <c r="A13" s="227">
        <f t="shared" si="0"/>
        <v>4</v>
      </c>
      <c r="B13" s="134"/>
      <c r="C13" s="134"/>
      <c r="D13" s="134"/>
      <c r="E13" s="134"/>
      <c r="F13" s="134"/>
      <c r="G13" s="134"/>
      <c r="H13" s="315"/>
    </row>
    <row r="14" spans="1:11">
      <c r="A14" s="227">
        <f t="shared" si="0"/>
        <v>5</v>
      </c>
      <c r="B14" s="206"/>
      <c r="C14" s="134"/>
      <c r="D14" s="134"/>
      <c r="E14" s="134"/>
      <c r="F14" s="134"/>
      <c r="G14" s="134"/>
      <c r="H14" s="315"/>
    </row>
    <row r="15" spans="1:11">
      <c r="A15" s="227">
        <f t="shared" si="0"/>
        <v>6</v>
      </c>
      <c r="B15" s="134"/>
      <c r="C15" s="134"/>
      <c r="D15" s="134"/>
      <c r="E15" s="134"/>
      <c r="F15" s="134"/>
      <c r="G15" s="134"/>
      <c r="H15" s="315"/>
    </row>
    <row r="16" spans="1:11">
      <c r="A16" s="227">
        <f t="shared" si="0"/>
        <v>7</v>
      </c>
      <c r="B16" s="206"/>
      <c r="C16" s="134"/>
      <c r="D16" s="134"/>
      <c r="E16" s="134"/>
      <c r="F16" s="134"/>
      <c r="G16" s="134"/>
      <c r="H16" s="315"/>
    </row>
    <row r="17" spans="1:8">
      <c r="A17" s="227">
        <f t="shared" si="0"/>
        <v>8</v>
      </c>
      <c r="B17" s="134"/>
      <c r="C17" s="134"/>
      <c r="D17" s="134"/>
      <c r="E17" s="134"/>
      <c r="F17" s="134"/>
      <c r="G17" s="134"/>
      <c r="H17" s="315"/>
    </row>
    <row r="18" spans="1:8">
      <c r="A18" s="227">
        <f t="shared" si="0"/>
        <v>9</v>
      </c>
      <c r="B18" s="206"/>
      <c r="C18" s="134"/>
      <c r="D18" s="134"/>
      <c r="E18" s="134"/>
      <c r="F18" s="134"/>
      <c r="G18" s="134"/>
      <c r="H18" s="315"/>
    </row>
    <row r="19" spans="1:8" ht="15.75" thickBot="1">
      <c r="A19" s="248">
        <f t="shared" si="0"/>
        <v>10</v>
      </c>
      <c r="B19" s="141"/>
      <c r="C19" s="141"/>
      <c r="D19" s="141"/>
      <c r="E19" s="141"/>
      <c r="F19" s="141"/>
      <c r="G19" s="141"/>
      <c r="H19" s="326"/>
    </row>
    <row r="20" spans="1:8" ht="15.75" thickBot="1">
      <c r="A20" s="342"/>
      <c r="B20" s="239"/>
      <c r="C20" s="213"/>
      <c r="D20" s="213"/>
      <c r="E20" s="213"/>
      <c r="F20" s="213"/>
      <c r="G20" s="162" t="str">
        <f>"Total "&amp;LEFT(A7,4)</f>
        <v>Total I15.</v>
      </c>
      <c r="H20" s="163">
        <f>SUM(H10:H19)</f>
        <v>20</v>
      </c>
    </row>
    <row r="22" spans="1:8" ht="53.25" customHeight="1">
      <c r="A22" s="589"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589"/>
      <c r="C22" s="589"/>
      <c r="D22" s="589"/>
      <c r="E22" s="589"/>
      <c r="F22" s="589"/>
      <c r="G22" s="589"/>
      <c r="H22" s="589"/>
    </row>
    <row r="40" spans="1:9" ht="15.75" thickBot="1"/>
    <row r="41" spans="1:9" ht="54" customHeight="1" thickBot="1">
      <c r="A41" s="214" t="s">
        <v>69</v>
      </c>
      <c r="B41" s="215" t="s">
        <v>72</v>
      </c>
      <c r="C41" s="229" t="s">
        <v>70</v>
      </c>
      <c r="D41" s="229" t="s">
        <v>71</v>
      </c>
      <c r="E41" s="215" t="s">
        <v>139</v>
      </c>
      <c r="F41" s="215" t="s">
        <v>139</v>
      </c>
      <c r="G41" s="215" t="s">
        <v>138</v>
      </c>
      <c r="H41" s="229" t="s">
        <v>87</v>
      </c>
      <c r="I41" s="23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1"/>
  <sheetViews>
    <sheetView workbookViewId="0">
      <selection activeCell="H20" sqref="H2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55" t="str">
        <f>'Date initiale'!C3</f>
        <v>Universitatea de Arhitectură și Urbanism "Ion Mincu" București</v>
      </c>
      <c r="B1" s="255"/>
      <c r="C1" s="255"/>
      <c r="D1" s="17"/>
      <c r="E1" s="42"/>
    </row>
    <row r="2" spans="1:8" ht="15.75">
      <c r="A2" s="255" t="str">
        <f>'Date initiale'!B4&amp;" "&amp;'Date initiale'!C4</f>
        <v>Facultatea ARHITECTURA</v>
      </c>
      <c r="B2" s="255"/>
      <c r="C2" s="255"/>
      <c r="D2" s="2"/>
      <c r="E2" s="42"/>
    </row>
    <row r="3" spans="1:8" ht="15.75">
      <c r="A3" s="255" t="str">
        <f>'Date initiale'!B5&amp;" "&amp;'Date initiale'!C5</f>
        <v>Departamentul Sinteza Proiectării de Arhitectură</v>
      </c>
      <c r="B3" s="255"/>
      <c r="C3" s="255"/>
      <c r="D3" s="17"/>
      <c r="E3" s="42"/>
    </row>
    <row r="4" spans="1:8">
      <c r="A4" s="123" t="str">
        <f>'Date initiale'!C6&amp;", "&amp;'Date initiale'!C7</f>
        <v>[Zamfir, Mihaela Magdalena], C22</v>
      </c>
      <c r="B4" s="123"/>
      <c r="C4" s="123"/>
    </row>
    <row r="5" spans="1:8" s="188" customFormat="1">
      <c r="A5" s="123"/>
      <c r="B5" s="123"/>
      <c r="C5" s="123"/>
    </row>
    <row r="6" spans="1:8" ht="15.75">
      <c r="A6" s="597" t="s">
        <v>110</v>
      </c>
      <c r="B6" s="597"/>
      <c r="C6" s="597"/>
      <c r="D6" s="597"/>
    </row>
    <row r="7" spans="1:8" s="188" customFormat="1" ht="90.75" customHeight="1">
      <c r="A7" s="590"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90"/>
      <c r="C7" s="590"/>
      <c r="D7" s="590"/>
      <c r="E7" s="189"/>
      <c r="F7" s="189"/>
      <c r="G7" s="189"/>
      <c r="H7" s="189"/>
    </row>
    <row r="8" spans="1:8" ht="18.75" customHeight="1" thickBot="1">
      <c r="A8" s="71"/>
      <c r="B8" s="71"/>
      <c r="C8" s="71"/>
      <c r="D8" s="71"/>
    </row>
    <row r="9" spans="1:8" ht="45.75" customHeight="1" thickBot="1">
      <c r="A9" s="194" t="s">
        <v>55</v>
      </c>
      <c r="B9" s="215" t="s">
        <v>77</v>
      </c>
      <c r="C9" s="215" t="s">
        <v>87</v>
      </c>
      <c r="D9" s="216" t="s">
        <v>147</v>
      </c>
      <c r="E9" s="33"/>
      <c r="F9" s="261" t="s">
        <v>108</v>
      </c>
    </row>
    <row r="10" spans="1:8">
      <c r="A10" s="245">
        <v>1</v>
      </c>
      <c r="B10" s="267"/>
      <c r="C10" s="268"/>
      <c r="D10" s="331"/>
      <c r="F10" s="262" t="s">
        <v>168</v>
      </c>
      <c r="G10" s="360" t="s">
        <v>259</v>
      </c>
    </row>
    <row r="11" spans="1:8">
      <c r="A11" s="227">
        <f>A10+1</f>
        <v>2</v>
      </c>
      <c r="B11" s="265"/>
      <c r="C11" s="218"/>
      <c r="D11" s="327"/>
    </row>
    <row r="12" spans="1:8" s="188" customFormat="1">
      <c r="A12" s="227">
        <f t="shared" ref="A12:A19" si="0">A11+1</f>
        <v>3</v>
      </c>
      <c r="B12" s="237"/>
      <c r="C12" s="134"/>
      <c r="D12" s="315"/>
    </row>
    <row r="13" spans="1:8" s="188" customFormat="1">
      <c r="A13" s="227">
        <f t="shared" si="0"/>
        <v>4</v>
      </c>
      <c r="B13" s="266"/>
      <c r="C13" s="134"/>
      <c r="D13" s="315"/>
    </row>
    <row r="14" spans="1:8" s="188" customFormat="1">
      <c r="A14" s="227">
        <f t="shared" si="0"/>
        <v>5</v>
      </c>
      <c r="B14" s="266"/>
      <c r="C14" s="134"/>
      <c r="D14" s="315"/>
    </row>
    <row r="15" spans="1:8">
      <c r="A15" s="227">
        <f t="shared" si="0"/>
        <v>6</v>
      </c>
      <c r="B15" s="237"/>
      <c r="C15" s="134"/>
      <c r="D15" s="315"/>
    </row>
    <row r="16" spans="1:8">
      <c r="A16" s="227">
        <f t="shared" si="0"/>
        <v>7</v>
      </c>
      <c r="B16" s="266"/>
      <c r="C16" s="134"/>
      <c r="D16" s="315"/>
    </row>
    <row r="17" spans="1:4">
      <c r="A17" s="227">
        <f t="shared" si="0"/>
        <v>8</v>
      </c>
      <c r="B17" s="266"/>
      <c r="C17" s="134"/>
      <c r="D17" s="315"/>
    </row>
    <row r="18" spans="1:4">
      <c r="A18" s="227">
        <f t="shared" si="0"/>
        <v>9</v>
      </c>
      <c r="B18" s="266"/>
      <c r="C18" s="134"/>
      <c r="D18" s="315"/>
    </row>
    <row r="19" spans="1:4" ht="15.75" thickBot="1">
      <c r="A19" s="248">
        <f t="shared" si="0"/>
        <v>10</v>
      </c>
      <c r="B19" s="269"/>
      <c r="C19" s="141"/>
      <c r="D19" s="326"/>
    </row>
    <row r="20" spans="1:4" ht="15.75" thickBot="1">
      <c r="A20" s="341"/>
      <c r="B20" s="212"/>
      <c r="C20" s="162" t="str">
        <f>"Total "&amp;LEFT(A7,3)</f>
        <v>Total I16</v>
      </c>
      <c r="D20" s="270">
        <f>SUM(D10:D19)</f>
        <v>0</v>
      </c>
    </row>
    <row r="21" spans="1:4" ht="15.75">
      <c r="A21" s="36"/>
      <c r="B21" s="24"/>
      <c r="C21" s="24"/>
      <c r="D21" s="24"/>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20"/>
  <sheetViews>
    <sheetView workbookViewId="0">
      <selection activeCell="K35" sqref="K35"/>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5" t="str">
        <f>'Date initiale'!C3</f>
        <v>Universitatea de Arhitectură și Urbanism "Ion Mincu" București</v>
      </c>
      <c r="B1" s="255"/>
      <c r="C1" s="255"/>
      <c r="D1" s="17"/>
    </row>
    <row r="2" spans="1:11" ht="15.75">
      <c r="A2" s="255" t="str">
        <f>'Date initiale'!B4&amp;" "&amp;'Date initiale'!C4</f>
        <v>Facultatea ARHITECTURA</v>
      </c>
      <c r="B2" s="255"/>
      <c r="C2" s="255"/>
      <c r="D2" s="2"/>
    </row>
    <row r="3" spans="1:11" ht="15.75">
      <c r="A3" s="255" t="str">
        <f>'Date initiale'!B5&amp;" "&amp;'Date initiale'!C5</f>
        <v>Departamentul Sinteza Proiectării de Arhitectură</v>
      </c>
      <c r="B3" s="255"/>
      <c r="C3" s="255"/>
      <c r="D3" s="17"/>
    </row>
    <row r="4" spans="1:11">
      <c r="A4" s="123" t="str">
        <f>'Date initiale'!C6&amp;", "&amp;'Date initiale'!C7</f>
        <v>[Zamfir, Mihaela Magdalena], C22</v>
      </c>
      <c r="B4" s="123"/>
      <c r="C4" s="123"/>
    </row>
    <row r="5" spans="1:11" s="188" customFormat="1">
      <c r="A5" s="123"/>
      <c r="B5" s="123"/>
      <c r="C5" s="123"/>
    </row>
    <row r="6" spans="1:11">
      <c r="A6" s="598" t="s">
        <v>110</v>
      </c>
      <c r="B6" s="598"/>
      <c r="C6" s="598"/>
      <c r="D6" s="598"/>
    </row>
    <row r="7" spans="1:11" s="188" customFormat="1" ht="40.5" customHeight="1">
      <c r="A7" s="599"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99"/>
      <c r="C7" s="599"/>
      <c r="D7" s="599"/>
    </row>
    <row r="8" spans="1:11" ht="15.75" thickBot="1"/>
    <row r="9" spans="1:11" ht="48.75" customHeight="1" thickBot="1">
      <c r="A9" s="194" t="s">
        <v>55</v>
      </c>
      <c r="B9" s="159" t="s">
        <v>77</v>
      </c>
      <c r="C9" s="159" t="s">
        <v>87</v>
      </c>
      <c r="D9" s="284" t="s">
        <v>147</v>
      </c>
      <c r="F9" s="261" t="s">
        <v>108</v>
      </c>
    </row>
    <row r="10" spans="1:11">
      <c r="A10" s="304">
        <v>1</v>
      </c>
      <c r="B10" s="297"/>
      <c r="C10" s="165"/>
      <c r="D10" s="332"/>
      <c r="F10" s="262" t="s">
        <v>169</v>
      </c>
      <c r="G10" s="360" t="s">
        <v>260</v>
      </c>
      <c r="K10" s="22"/>
    </row>
    <row r="11" spans="1:11" s="188" customFormat="1">
      <c r="A11" s="305">
        <f>A10+1</f>
        <v>2</v>
      </c>
      <c r="B11" s="289"/>
      <c r="C11" s="41"/>
      <c r="D11" s="325"/>
      <c r="K11" s="22"/>
    </row>
    <row r="12" spans="1:11" s="188" customFormat="1">
      <c r="A12" s="305">
        <f t="shared" ref="A12:A19" si="0">A11+1</f>
        <v>3</v>
      </c>
      <c r="B12" s="289"/>
      <c r="C12" s="41"/>
      <c r="D12" s="325"/>
      <c r="K12" s="22"/>
    </row>
    <row r="13" spans="1:11" s="188" customFormat="1">
      <c r="A13" s="305">
        <f t="shared" si="0"/>
        <v>4</v>
      </c>
      <c r="B13" s="289"/>
      <c r="C13" s="41"/>
      <c r="D13" s="325"/>
      <c r="K13" s="22"/>
    </row>
    <row r="14" spans="1:11" s="188" customFormat="1">
      <c r="A14" s="305">
        <f t="shared" si="0"/>
        <v>5</v>
      </c>
      <c r="B14" s="289"/>
      <c r="C14" s="41"/>
      <c r="D14" s="325"/>
      <c r="K14" s="22"/>
    </row>
    <row r="15" spans="1:11" s="188" customFormat="1">
      <c r="A15" s="305">
        <f t="shared" si="0"/>
        <v>6</v>
      </c>
      <c r="B15" s="289"/>
      <c r="C15" s="41"/>
      <c r="D15" s="325"/>
      <c r="K15" s="22"/>
    </row>
    <row r="16" spans="1:11" s="188" customFormat="1">
      <c r="A16" s="305">
        <f t="shared" si="0"/>
        <v>7</v>
      </c>
      <c r="B16" s="289"/>
      <c r="C16" s="41"/>
      <c r="D16" s="325"/>
      <c r="K16" s="22"/>
    </row>
    <row r="17" spans="1:11" s="188" customFormat="1">
      <c r="A17" s="305">
        <f t="shared" si="0"/>
        <v>8</v>
      </c>
      <c r="B17" s="289"/>
      <c r="C17" s="41"/>
      <c r="D17" s="325"/>
      <c r="K17" s="22"/>
    </row>
    <row r="18" spans="1:11" s="188" customFormat="1">
      <c r="A18" s="305">
        <f t="shared" si="0"/>
        <v>9</v>
      </c>
      <c r="B18" s="289"/>
      <c r="C18" s="41"/>
      <c r="D18" s="325"/>
      <c r="K18" s="22"/>
    </row>
    <row r="19" spans="1:11" ht="15.75" thickBot="1">
      <c r="A19" s="306">
        <f t="shared" si="0"/>
        <v>10</v>
      </c>
      <c r="B19" s="300"/>
      <c r="C19" s="155"/>
      <c r="D19" s="330"/>
      <c r="K19" s="22"/>
    </row>
    <row r="20" spans="1:11" ht="15.75" thickBot="1">
      <c r="A20" s="339"/>
      <c r="B20" s="123"/>
      <c r="C20" s="125" t="str">
        <f>"Total "&amp;LEFT(A7,3)</f>
        <v>Total I17</v>
      </c>
      <c r="D20" s="126">
        <f>SUM(D10:D19)</f>
        <v>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31"/>
  <sheetViews>
    <sheetView workbookViewId="0">
      <selection activeCell="H20" sqref="H20"/>
    </sheetView>
  </sheetViews>
  <sheetFormatPr defaultRowHeight="15"/>
  <cols>
    <col min="1" max="1" width="5.140625" customWidth="1"/>
    <col min="2" max="2" width="103.140625" customWidth="1"/>
    <col min="3" max="3" width="10.5703125" customWidth="1"/>
    <col min="4" max="4" width="9.7109375" customWidth="1"/>
  </cols>
  <sheetData>
    <row r="1" spans="1:11" ht="15.75">
      <c r="A1" s="255" t="str">
        <f>'Date initiale'!C3</f>
        <v>Universitatea de Arhitectură și Urbanism "Ion Mincu" București</v>
      </c>
      <c r="B1" s="255"/>
      <c r="C1" s="255"/>
      <c r="D1" s="17"/>
      <c r="E1" s="42"/>
    </row>
    <row r="2" spans="1:11" ht="15.75">
      <c r="A2" s="255" t="str">
        <f>'Date initiale'!B4&amp;" "&amp;'Date initiale'!C4</f>
        <v>Facultatea ARHITECTURA</v>
      </c>
      <c r="B2" s="255"/>
      <c r="C2" s="255"/>
      <c r="D2" s="42"/>
      <c r="E2" s="42"/>
    </row>
    <row r="3" spans="1:11" ht="15.75">
      <c r="A3" s="255" t="str">
        <f>'Date initiale'!B5&amp;" "&amp;'Date initiale'!C5</f>
        <v>Departamentul Sinteza Proiectării de Arhitectură</v>
      </c>
      <c r="B3" s="255"/>
      <c r="C3" s="255"/>
      <c r="D3" s="17"/>
      <c r="E3" s="42"/>
    </row>
    <row r="4" spans="1:11">
      <c r="A4" s="123" t="str">
        <f>'Date initiale'!C6&amp;", "&amp;'Date initiale'!C7</f>
        <v>[Zamfir, Mihaela Magdalena], C22</v>
      </c>
      <c r="B4" s="123"/>
      <c r="C4" s="123"/>
    </row>
    <row r="5" spans="1:11" s="188" customFormat="1">
      <c r="A5" s="123"/>
      <c r="B5" s="123"/>
      <c r="C5" s="123"/>
    </row>
    <row r="6" spans="1:11" ht="34.5" customHeight="1">
      <c r="A6" s="597" t="s">
        <v>110</v>
      </c>
      <c r="B6" s="597"/>
      <c r="C6" s="597"/>
      <c r="D6" s="597"/>
    </row>
    <row r="7" spans="1:11" s="188" customFormat="1" ht="34.5" customHeight="1">
      <c r="A7" s="599"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99"/>
      <c r="C7" s="599"/>
      <c r="D7" s="599"/>
    </row>
    <row r="8" spans="1:11" ht="16.5" customHeight="1" thickBot="1">
      <c r="A8" s="60"/>
      <c r="B8" s="60"/>
      <c r="C8" s="60"/>
      <c r="D8" s="60"/>
    </row>
    <row r="9" spans="1:11" ht="42.75" customHeight="1" thickBot="1">
      <c r="A9" s="477" t="s">
        <v>55</v>
      </c>
      <c r="B9" s="283" t="s">
        <v>77</v>
      </c>
      <c r="C9" s="159" t="s">
        <v>87</v>
      </c>
      <c r="D9" s="284" t="s">
        <v>78</v>
      </c>
      <c r="E9" s="33"/>
      <c r="F9" s="261" t="s">
        <v>108</v>
      </c>
    </row>
    <row r="10" spans="1:11" ht="30">
      <c r="A10" s="495">
        <v>1</v>
      </c>
      <c r="B10" s="503" t="s">
        <v>1048</v>
      </c>
      <c r="C10" s="144">
        <v>2022</v>
      </c>
      <c r="D10" s="328">
        <v>10</v>
      </c>
      <c r="E10" s="33"/>
      <c r="F10" s="262" t="s">
        <v>170</v>
      </c>
      <c r="G10" s="360" t="s">
        <v>261</v>
      </c>
      <c r="K10" s="22"/>
    </row>
    <row r="11" spans="1:11">
      <c r="A11" s="461">
        <f>A10+1</f>
        <v>2</v>
      </c>
      <c r="B11" s="440" t="s">
        <v>616</v>
      </c>
      <c r="C11" s="41">
        <v>2019</v>
      </c>
      <c r="D11" s="315">
        <v>10</v>
      </c>
      <c r="K11" s="22"/>
    </row>
    <row r="12" spans="1:11">
      <c r="A12" s="461">
        <f t="shared" ref="A12:A19" si="0">A11+1</f>
        <v>3</v>
      </c>
      <c r="B12" s="440" t="s">
        <v>617</v>
      </c>
      <c r="C12" s="41">
        <v>2019</v>
      </c>
      <c r="D12" s="315">
        <v>10</v>
      </c>
      <c r="K12" s="57"/>
    </row>
    <row r="13" spans="1:11">
      <c r="A13" s="461">
        <f t="shared" si="0"/>
        <v>4</v>
      </c>
      <c r="B13" s="440" t="s">
        <v>618</v>
      </c>
      <c r="C13" s="41">
        <v>2012</v>
      </c>
      <c r="D13" s="315">
        <v>10</v>
      </c>
    </row>
    <row r="14" spans="1:11" ht="30">
      <c r="A14" s="461">
        <f t="shared" si="0"/>
        <v>5</v>
      </c>
      <c r="B14" s="440" t="s">
        <v>1048</v>
      </c>
      <c r="C14" s="41">
        <v>2017</v>
      </c>
      <c r="D14" s="315">
        <v>10</v>
      </c>
    </row>
    <row r="15" spans="1:11">
      <c r="A15" s="461">
        <f t="shared" si="0"/>
        <v>6</v>
      </c>
      <c r="B15" s="440"/>
      <c r="C15" s="41"/>
      <c r="D15" s="315"/>
    </row>
    <row r="16" spans="1:11">
      <c r="A16" s="461">
        <f t="shared" si="0"/>
        <v>7</v>
      </c>
      <c r="B16" s="440"/>
      <c r="C16" s="41"/>
      <c r="D16" s="315"/>
    </row>
    <row r="17" spans="1:8" s="37" customFormat="1">
      <c r="A17" s="461">
        <f t="shared" si="0"/>
        <v>8</v>
      </c>
      <c r="B17" s="440"/>
      <c r="C17" s="41"/>
      <c r="D17" s="315"/>
    </row>
    <row r="18" spans="1:8">
      <c r="A18" s="461">
        <f t="shared" si="0"/>
        <v>9</v>
      </c>
      <c r="B18" s="440"/>
      <c r="C18" s="41"/>
      <c r="D18" s="315"/>
    </row>
    <row r="19" spans="1:8" ht="15.75" thickBot="1">
      <c r="A19" s="506">
        <f t="shared" si="0"/>
        <v>10</v>
      </c>
      <c r="B19" s="505"/>
      <c r="C19" s="155"/>
      <c r="D19" s="326"/>
    </row>
    <row r="20" spans="1:8" s="22" customFormat="1" ht="15.75" thickBot="1">
      <c r="A20" s="561"/>
      <c r="B20" s="307"/>
      <c r="C20" s="425" t="str">
        <f>"Total "&amp;LEFT(A7,3)</f>
        <v>Total I18</v>
      </c>
      <c r="D20" s="562">
        <f>SUM(D10:D19)</f>
        <v>50</v>
      </c>
    </row>
    <row r="21" spans="1:8">
      <c r="B21" s="18"/>
    </row>
    <row r="22" spans="1:8" ht="53.25" customHeight="1">
      <c r="A22" s="589"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589"/>
      <c r="C22" s="589"/>
      <c r="D22" s="589"/>
      <c r="E22" s="264"/>
      <c r="F22" s="264"/>
      <c r="G22" s="264"/>
      <c r="H22" s="264"/>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88" customWidth="1"/>
    <col min="5" max="5" width="9.7109375" customWidth="1"/>
    <col min="7" max="7" width="14.140625" customWidth="1"/>
  </cols>
  <sheetData>
    <row r="1" spans="1:11">
      <c r="A1" s="257" t="str">
        <f>'Date initiale'!C3</f>
        <v>Universitatea de Arhitectură și Urbanism "Ion Mincu" București</v>
      </c>
      <c r="B1" s="257"/>
      <c r="D1" s="257"/>
    </row>
    <row r="2" spans="1:11" ht="15.75">
      <c r="A2" s="255" t="str">
        <f>'Date initiale'!B4&amp;" "&amp;'Date initiale'!C4</f>
        <v>Facultatea ARHITECTURA</v>
      </c>
      <c r="B2" s="255"/>
      <c r="C2" s="17"/>
      <c r="D2" s="255"/>
      <c r="E2" s="17"/>
    </row>
    <row r="3" spans="1:11" ht="15.75">
      <c r="A3" s="255" t="str">
        <f>'Date initiale'!B5&amp;" "&amp;'Date initiale'!C5</f>
        <v>Departamentul Sinteza Proiectării de Arhitectură</v>
      </c>
      <c r="B3" s="255"/>
      <c r="C3" s="17"/>
      <c r="D3" s="255"/>
      <c r="E3" s="17"/>
    </row>
    <row r="4" spans="1:11" ht="15.75">
      <c r="A4" s="588" t="str">
        <f>'Date initiale'!C6&amp;", "&amp;'Date initiale'!C7</f>
        <v>[Zamfir, Mihaela Magdalena], C22</v>
      </c>
      <c r="B4" s="588"/>
      <c r="C4" s="600"/>
      <c r="D4" s="600"/>
      <c r="E4" s="600"/>
    </row>
    <row r="5" spans="1:11" s="188" customFormat="1" ht="15.75">
      <c r="A5" s="256"/>
      <c r="B5" s="256"/>
      <c r="C5" s="17"/>
      <c r="D5" s="256"/>
      <c r="E5" s="17"/>
    </row>
    <row r="6" spans="1:11" ht="15.75">
      <c r="A6" s="595" t="s">
        <v>110</v>
      </c>
      <c r="B6" s="595"/>
      <c r="C6" s="595"/>
      <c r="D6" s="595"/>
      <c r="E6" s="595"/>
    </row>
    <row r="7" spans="1:11" ht="67.5" customHeight="1">
      <c r="A7" s="599"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99"/>
      <c r="C7" s="599"/>
      <c r="D7" s="599"/>
      <c r="E7" s="599"/>
      <c r="F7" s="40"/>
      <c r="G7" s="40"/>
      <c r="H7" s="40"/>
      <c r="I7" s="40"/>
    </row>
    <row r="8" spans="1:11" s="22" customFormat="1" ht="20.25" customHeight="1" thickBot="1">
      <c r="A8" s="60"/>
      <c r="B8" s="60"/>
      <c r="C8" s="60"/>
      <c r="D8" s="60"/>
      <c r="E8" s="60"/>
      <c r="F8" s="68"/>
      <c r="G8" s="68"/>
      <c r="H8" s="68"/>
      <c r="I8" s="68"/>
    </row>
    <row r="9" spans="1:11" ht="30.75" thickBot="1">
      <c r="A9" s="158" t="s">
        <v>55</v>
      </c>
      <c r="B9" s="215" t="s">
        <v>150</v>
      </c>
      <c r="C9" s="215" t="s">
        <v>82</v>
      </c>
      <c r="D9" s="215" t="s">
        <v>81</v>
      </c>
      <c r="E9" s="230" t="s">
        <v>147</v>
      </c>
      <c r="G9" s="261" t="s">
        <v>108</v>
      </c>
      <c r="K9" s="22"/>
    </row>
    <row r="10" spans="1:11" s="188" customFormat="1">
      <c r="A10" s="278">
        <v>1</v>
      </c>
      <c r="B10" s="279"/>
      <c r="C10" s="280"/>
      <c r="D10" s="242"/>
      <c r="E10" s="321"/>
      <c r="G10" s="262" t="s">
        <v>171</v>
      </c>
      <c r="H10" s="360" t="s">
        <v>262</v>
      </c>
      <c r="K10" s="22"/>
    </row>
    <row r="11" spans="1:11" s="188" customFormat="1">
      <c r="A11" s="205">
        <f>A10+1</f>
        <v>2</v>
      </c>
      <c r="B11" s="237"/>
      <c r="C11" s="276"/>
      <c r="D11" s="134"/>
      <c r="E11" s="315"/>
      <c r="K11" s="22"/>
    </row>
    <row r="12" spans="1:11" s="188" customFormat="1">
      <c r="A12" s="205">
        <f t="shared" ref="A12:A19" si="0">A11+1</f>
        <v>3</v>
      </c>
      <c r="B12" s="237"/>
      <c r="C12" s="276"/>
      <c r="D12" s="134"/>
      <c r="E12" s="315"/>
      <c r="K12" s="22"/>
    </row>
    <row r="13" spans="1:11" s="188" customFormat="1">
      <c r="A13" s="205">
        <f t="shared" si="0"/>
        <v>4</v>
      </c>
      <c r="B13" s="237"/>
      <c r="C13" s="276"/>
      <c r="D13" s="134"/>
      <c r="E13" s="315"/>
      <c r="K13" s="22"/>
    </row>
    <row r="14" spans="1:11">
      <c r="A14" s="205">
        <f t="shared" si="0"/>
        <v>5</v>
      </c>
      <c r="B14" s="237"/>
      <c r="C14" s="276"/>
      <c r="D14" s="134"/>
      <c r="E14" s="315"/>
      <c r="K14" s="22"/>
    </row>
    <row r="15" spans="1:11" s="188" customFormat="1">
      <c r="A15" s="205">
        <f t="shared" si="0"/>
        <v>6</v>
      </c>
      <c r="B15" s="237"/>
      <c r="C15" s="276"/>
      <c r="D15" s="134"/>
      <c r="E15" s="315"/>
      <c r="K15" s="22"/>
    </row>
    <row r="16" spans="1:11" s="188" customFormat="1">
      <c r="A16" s="205">
        <f t="shared" si="0"/>
        <v>7</v>
      </c>
      <c r="B16" s="237"/>
      <c r="C16" s="276"/>
      <c r="D16" s="134"/>
      <c r="E16" s="315"/>
      <c r="K16" s="22"/>
    </row>
    <row r="17" spans="1:11" s="188" customFormat="1">
      <c r="A17" s="205">
        <f t="shared" si="0"/>
        <v>8</v>
      </c>
      <c r="B17" s="237"/>
      <c r="C17" s="276"/>
      <c r="D17" s="134"/>
      <c r="E17" s="315"/>
      <c r="K17" s="22"/>
    </row>
    <row r="18" spans="1:11" s="188" customFormat="1">
      <c r="A18" s="205">
        <f t="shared" si="0"/>
        <v>9</v>
      </c>
      <c r="B18" s="237"/>
      <c r="C18" s="276"/>
      <c r="D18" s="134"/>
      <c r="E18" s="315"/>
      <c r="K18" s="22"/>
    </row>
    <row r="19" spans="1:11" s="188" customFormat="1" ht="15.75" thickBot="1">
      <c r="A19" s="210">
        <f t="shared" si="0"/>
        <v>10</v>
      </c>
      <c r="B19" s="281"/>
      <c r="C19" s="282"/>
      <c r="D19" s="141"/>
      <c r="E19" s="326"/>
      <c r="K19" s="22"/>
    </row>
    <row r="20" spans="1:11" ht="15.75" thickBot="1">
      <c r="A20" s="340"/>
      <c r="B20" s="213"/>
      <c r="C20" s="277"/>
      <c r="D20" s="162" t="str">
        <f>"Total "&amp;LEFT(A7,3)</f>
        <v>Total I19</v>
      </c>
      <c r="E20" s="163">
        <f>SUM(E10:E19)</f>
        <v>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27"/>
  <sheetViews>
    <sheetView topLeftCell="A4" workbookViewId="0">
      <selection activeCell="K22" sqref="K22"/>
    </sheetView>
  </sheetViews>
  <sheetFormatPr defaultRowHeight="15"/>
  <cols>
    <col min="1" max="1" width="5.140625" customWidth="1"/>
    <col min="2" max="2" width="86.28515625" customWidth="1"/>
    <col min="3" max="3" width="17.140625" style="188" customWidth="1"/>
    <col min="4" max="4" width="10.5703125" customWidth="1"/>
    <col min="5" max="5" width="9.7109375" customWidth="1"/>
    <col min="7" max="7" width="13.42578125" customWidth="1"/>
  </cols>
  <sheetData>
    <row r="1" spans="1:8" ht="15.75">
      <c r="A1" s="255" t="str">
        <f>'Date initiale'!C3</f>
        <v>Universitatea de Arhitectură și Urbanism "Ion Mincu" București</v>
      </c>
      <c r="B1" s="255"/>
      <c r="C1" s="255"/>
      <c r="D1" s="255"/>
      <c r="E1" s="17"/>
    </row>
    <row r="2" spans="1:8" ht="15.75">
      <c r="A2" s="255" t="str">
        <f>'Date initiale'!B4&amp;" "&amp;'Date initiale'!C4</f>
        <v>Facultatea ARHITECTURA</v>
      </c>
      <c r="B2" s="255"/>
      <c r="C2" s="255"/>
      <c r="D2" s="255"/>
      <c r="E2" s="17"/>
    </row>
    <row r="3" spans="1:8" ht="15.75">
      <c r="A3" s="255" t="str">
        <f>'Date initiale'!B5&amp;" "&amp;'Date initiale'!C5</f>
        <v>Departamentul Sinteza Proiectării de Arhitectură</v>
      </c>
      <c r="B3" s="255"/>
      <c r="C3" s="255"/>
      <c r="D3" s="255"/>
      <c r="E3" s="17"/>
    </row>
    <row r="4" spans="1:8">
      <c r="A4" s="123" t="str">
        <f>'Date initiale'!C6&amp;", "&amp;'Date initiale'!C7</f>
        <v>[Zamfir, Mihaela Magdalena], C22</v>
      </c>
      <c r="B4" s="123"/>
      <c r="C4" s="123"/>
      <c r="D4" s="123"/>
    </row>
    <row r="5" spans="1:8" s="188" customFormat="1">
      <c r="A5" s="123"/>
      <c r="B5" s="123"/>
      <c r="C5" s="123"/>
      <c r="D5" s="123"/>
    </row>
    <row r="6" spans="1:8" ht="15.75">
      <c r="A6" s="601" t="s">
        <v>110</v>
      </c>
      <c r="B6" s="602"/>
      <c r="C6" s="602"/>
      <c r="D6" s="602"/>
      <c r="E6" s="603"/>
    </row>
    <row r="7" spans="1:8" s="188" customFormat="1" ht="15.75">
      <c r="A7" s="599" t="str">
        <f>'Descriere indicatori'!B27&amp;". "&amp;'Descriere indicatori'!C27</f>
        <v xml:space="preserve">I20. Expoziţii profesionale în domeniu organizate la nivel internaţional / naţional sau local în calitate de autor, coautor, curator </v>
      </c>
      <c r="B7" s="599"/>
      <c r="C7" s="599"/>
      <c r="D7" s="599"/>
      <c r="E7" s="599"/>
      <c r="F7" s="275"/>
    </row>
    <row r="8" spans="1:8" s="188" customFormat="1" ht="32.25" customHeight="1" thickBot="1">
      <c r="A8" s="59"/>
      <c r="B8" s="59"/>
      <c r="C8" s="59"/>
      <c r="D8" s="59"/>
      <c r="E8" s="59"/>
    </row>
    <row r="9" spans="1:8" ht="30.75" thickBot="1">
      <c r="A9" s="194" t="s">
        <v>55</v>
      </c>
      <c r="B9" s="376" t="s">
        <v>152</v>
      </c>
      <c r="C9" s="195" t="s">
        <v>151</v>
      </c>
      <c r="D9" s="195" t="s">
        <v>87</v>
      </c>
      <c r="E9" s="377" t="s">
        <v>147</v>
      </c>
      <c r="G9" s="261" t="s">
        <v>108</v>
      </c>
    </row>
    <row r="10" spans="1:8" s="188" customFormat="1" ht="30.75" thickBot="1">
      <c r="A10" s="194"/>
      <c r="B10" s="41" t="s">
        <v>956</v>
      </c>
      <c r="C10" s="41" t="s">
        <v>546</v>
      </c>
      <c r="D10" s="41">
        <v>2022</v>
      </c>
      <c r="E10" s="439">
        <v>3</v>
      </c>
      <c r="G10" s="262"/>
    </row>
    <row r="11" spans="1:8" s="188" customFormat="1" ht="45">
      <c r="A11" s="164"/>
      <c r="B11" s="41" t="s">
        <v>951</v>
      </c>
      <c r="C11" s="41" t="s">
        <v>546</v>
      </c>
      <c r="D11" s="41">
        <v>2022</v>
      </c>
      <c r="E11" s="439">
        <v>3</v>
      </c>
      <c r="G11" s="262"/>
    </row>
    <row r="12" spans="1:8" ht="30">
      <c r="A12" s="288">
        <v>1</v>
      </c>
      <c r="B12" s="41" t="s">
        <v>952</v>
      </c>
      <c r="C12" s="41" t="s">
        <v>546</v>
      </c>
      <c r="D12" s="41">
        <v>2021</v>
      </c>
      <c r="E12" s="439">
        <v>3</v>
      </c>
      <c r="G12" s="262" t="s">
        <v>170</v>
      </c>
      <c r="H12" s="360" t="s">
        <v>263</v>
      </c>
    </row>
    <row r="13" spans="1:8" ht="30">
      <c r="A13" s="288">
        <f>A12+1</f>
        <v>2</v>
      </c>
      <c r="B13" s="41" t="s">
        <v>953</v>
      </c>
      <c r="C13" s="41" t="s">
        <v>546</v>
      </c>
      <c r="D13" s="41">
        <v>2021</v>
      </c>
      <c r="E13" s="439">
        <v>3</v>
      </c>
      <c r="G13" s="262" t="s">
        <v>172</v>
      </c>
    </row>
    <row r="14" spans="1:8" ht="30">
      <c r="A14" s="288">
        <f t="shared" ref="A14:A21" si="0">A13+1</f>
        <v>3</v>
      </c>
      <c r="B14" s="41" t="s">
        <v>954</v>
      </c>
      <c r="C14" s="41" t="s">
        <v>546</v>
      </c>
      <c r="D14" s="41">
        <v>2020</v>
      </c>
      <c r="E14" s="439">
        <v>3</v>
      </c>
      <c r="G14" s="262" t="s">
        <v>173</v>
      </c>
    </row>
    <row r="15" spans="1:8" ht="30">
      <c r="A15" s="288">
        <f t="shared" si="0"/>
        <v>4</v>
      </c>
      <c r="B15" s="41" t="s">
        <v>955</v>
      </c>
      <c r="C15" s="41" t="s">
        <v>546</v>
      </c>
      <c r="D15" s="41">
        <v>2020</v>
      </c>
      <c r="E15" s="439">
        <v>3</v>
      </c>
    </row>
    <row r="16" spans="1:8" ht="75">
      <c r="A16" s="288">
        <f t="shared" si="0"/>
        <v>5</v>
      </c>
      <c r="B16" s="443" t="s">
        <v>661</v>
      </c>
      <c r="C16" s="41" t="s">
        <v>546</v>
      </c>
      <c r="D16" s="41">
        <v>2019</v>
      </c>
      <c r="E16" s="333">
        <v>3</v>
      </c>
    </row>
    <row r="17" spans="1:5" ht="30">
      <c r="A17" s="288">
        <f t="shared" si="0"/>
        <v>6</v>
      </c>
      <c r="B17" s="444" t="s">
        <v>547</v>
      </c>
      <c r="C17" s="383" t="s">
        <v>546</v>
      </c>
      <c r="D17" s="381">
        <v>2013</v>
      </c>
      <c r="E17" s="384">
        <v>3</v>
      </c>
    </row>
    <row r="18" spans="1:5">
      <c r="A18" s="288">
        <f t="shared" si="0"/>
        <v>7</v>
      </c>
      <c r="B18" s="443"/>
      <c r="C18" s="41"/>
      <c r="D18" s="41"/>
      <c r="E18" s="333"/>
    </row>
    <row r="19" spans="1:5">
      <c r="A19" s="288">
        <f t="shared" si="0"/>
        <v>8</v>
      </c>
      <c r="B19" s="41"/>
      <c r="C19" s="41"/>
      <c r="D19" s="41"/>
      <c r="E19" s="315"/>
    </row>
    <row r="20" spans="1:5" s="57" customFormat="1">
      <c r="A20" s="288">
        <f t="shared" si="0"/>
        <v>9</v>
      </c>
      <c r="B20" s="183"/>
      <c r="C20" s="183"/>
      <c r="D20" s="183"/>
      <c r="E20" s="334"/>
    </row>
    <row r="21" spans="1:5" s="57" customFormat="1" ht="15.75" thickBot="1">
      <c r="A21" s="293">
        <f t="shared" si="0"/>
        <v>10</v>
      </c>
      <c r="B21" s="295"/>
      <c r="C21" s="295"/>
      <c r="D21" s="295"/>
      <c r="E21" s="335"/>
    </row>
    <row r="22" spans="1:5" ht="15.75" thickBot="1">
      <c r="A22" s="378"/>
      <c r="B22" s="285"/>
      <c r="C22" s="286"/>
      <c r="D22" s="379" t="str">
        <f>"Total "&amp;LEFT(A7,3)</f>
        <v>Total I20</v>
      </c>
      <c r="E22" s="380">
        <f>SUM(E10:E21)</f>
        <v>24</v>
      </c>
    </row>
    <row r="23" spans="1:5">
      <c r="B23" s="18"/>
    </row>
    <row r="24" spans="1:5">
      <c r="B24" s="22"/>
    </row>
    <row r="25" spans="1:5">
      <c r="B25" s="22"/>
    </row>
    <row r="26" spans="1:5">
      <c r="B26" s="22"/>
    </row>
    <row r="27" spans="1:5">
      <c r="B27"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D47"/>
  <sheetViews>
    <sheetView showGridLines="0" showRowColHeaders="0" tabSelected="1" zoomScale="115" zoomScaleNormal="115" workbookViewId="0">
      <selection activeCell="G15" sqref="G15"/>
    </sheetView>
  </sheetViews>
  <sheetFormatPr defaultRowHeight="15"/>
  <cols>
    <col min="1" max="1" width="4.28515625" style="188" customWidth="1"/>
    <col min="2" max="2" width="8.7109375" customWidth="1"/>
    <col min="3" max="3" width="72" customWidth="1"/>
    <col min="4" max="4" width="7.7109375" customWidth="1"/>
  </cols>
  <sheetData>
    <row r="1" spans="2:4">
      <c r="B1" s="574" t="s">
        <v>102</v>
      </c>
      <c r="C1" s="574"/>
      <c r="D1" s="574"/>
    </row>
    <row r="2" spans="2:4" s="188" customFormat="1">
      <c r="B2" s="351" t="str">
        <f>"Facultatea de "&amp;'Date initiale'!C4</f>
        <v>Facultatea de ARHITECTURA</v>
      </c>
      <c r="C2" s="351"/>
      <c r="D2" s="351"/>
    </row>
    <row r="3" spans="2:4">
      <c r="B3" s="574" t="str">
        <f>"Departamentul "&amp;'Date initiale'!C5</f>
        <v>Departamentul Sinteza Proiectării de Arhitectură</v>
      </c>
      <c r="C3" s="574"/>
      <c r="D3" s="574"/>
    </row>
    <row r="4" spans="2:4">
      <c r="B4" s="351" t="str">
        <f>"Nume și prenume: "&amp;'Date initiale'!C6</f>
        <v>Nume și prenume: [Zamfir, Mihaela Magdalena]</v>
      </c>
      <c r="C4" s="351"/>
      <c r="D4" s="351"/>
    </row>
    <row r="5" spans="2:4" s="188" customFormat="1">
      <c r="B5" s="351" t="str">
        <f>"Post: "&amp;'Date initiale'!C7</f>
        <v>Post: C22</v>
      </c>
      <c r="C5" s="351"/>
      <c r="D5" s="351"/>
    </row>
    <row r="6" spans="2:4">
      <c r="B6" s="351" t="str">
        <f>"Standard de referință: "&amp;'Date initiale'!C8</f>
        <v>Standard de referință: conferențiar universitar</v>
      </c>
      <c r="C6" s="351"/>
      <c r="D6" s="351"/>
    </row>
    <row r="7" spans="2:4">
      <c r="B7" s="188"/>
      <c r="C7" s="188"/>
      <c r="D7" s="188"/>
    </row>
    <row r="8" spans="2:4" s="188" customFormat="1" ht="15.75">
      <c r="B8" s="577" t="s">
        <v>178</v>
      </c>
      <c r="C8" s="577"/>
      <c r="D8" s="577"/>
    </row>
    <row r="9" spans="2:4" ht="34.5" customHeight="1">
      <c r="B9" s="575" t="s">
        <v>186</v>
      </c>
      <c r="C9" s="576"/>
      <c r="D9" s="576"/>
    </row>
    <row r="10" spans="2:4" ht="30">
      <c r="B10" s="93" t="s">
        <v>63</v>
      </c>
      <c r="C10" s="93" t="s">
        <v>177</v>
      </c>
      <c r="D10" s="93" t="s">
        <v>147</v>
      </c>
    </row>
    <row r="11" spans="2:4">
      <c r="B11" s="94" t="s">
        <v>19</v>
      </c>
      <c r="C11" s="11" t="s">
        <v>20</v>
      </c>
      <c r="D11" s="103">
        <f>'I1'!I20</f>
        <v>0</v>
      </c>
    </row>
    <row r="12" spans="2:4" ht="15" customHeight="1">
      <c r="B12" s="95" t="s">
        <v>21</v>
      </c>
      <c r="C12" s="11" t="s">
        <v>22</v>
      </c>
      <c r="D12" s="104">
        <f>'I2'!I20</f>
        <v>15</v>
      </c>
    </row>
    <row r="13" spans="2:4">
      <c r="B13" s="95" t="s">
        <v>23</v>
      </c>
      <c r="C13" s="31" t="s">
        <v>24</v>
      </c>
      <c r="D13" s="104">
        <f>'I3'!I25</f>
        <v>130</v>
      </c>
    </row>
    <row r="14" spans="2:4">
      <c r="B14" s="95" t="s">
        <v>26</v>
      </c>
      <c r="C14" s="11" t="s">
        <v>199</v>
      </c>
      <c r="D14" s="104">
        <f>'I4'!I36</f>
        <v>250</v>
      </c>
    </row>
    <row r="15" spans="2:4" ht="45">
      <c r="B15" s="95" t="s">
        <v>28</v>
      </c>
      <c r="C15" s="77" t="s">
        <v>200</v>
      </c>
      <c r="D15" s="104">
        <f>'I5'!I20</f>
        <v>20</v>
      </c>
    </row>
    <row r="16" spans="2:4" ht="15" customHeight="1">
      <c r="B16" s="95" t="s">
        <v>29</v>
      </c>
      <c r="C16" s="15" t="s">
        <v>201</v>
      </c>
      <c r="D16" s="104">
        <f>'I6'!I20</f>
        <v>10</v>
      </c>
    </row>
    <row r="17" spans="2:4" ht="15" customHeight="1">
      <c r="B17" s="95" t="s">
        <v>30</v>
      </c>
      <c r="C17" s="15" t="s">
        <v>203</v>
      </c>
      <c r="D17" s="104">
        <f>'I7'!I20</f>
        <v>0</v>
      </c>
    </row>
    <row r="18" spans="2:4" ht="30">
      <c r="B18" s="95" t="s">
        <v>31</v>
      </c>
      <c r="C18" s="15" t="s">
        <v>204</v>
      </c>
      <c r="D18" s="104">
        <f>'I8'!I20</f>
        <v>0</v>
      </c>
    </row>
    <row r="19" spans="2:4" ht="30">
      <c r="B19" s="95" t="s">
        <v>33</v>
      </c>
      <c r="C19" s="11" t="s">
        <v>205</v>
      </c>
      <c r="D19" s="104">
        <f>'I9'!I20</f>
        <v>0</v>
      </c>
    </row>
    <row r="20" spans="2:4" ht="30">
      <c r="B20" s="95" t="s">
        <v>34</v>
      </c>
      <c r="C20" s="76" t="s">
        <v>207</v>
      </c>
      <c r="D20" s="104">
        <f>'I10'!I20</f>
        <v>0</v>
      </c>
    </row>
    <row r="21" spans="2:4" ht="45">
      <c r="B21" s="96" t="s">
        <v>36</v>
      </c>
      <c r="C21" s="15" t="s">
        <v>209</v>
      </c>
      <c r="D21" s="104">
        <f>I11a!I21</f>
        <v>105</v>
      </c>
    </row>
    <row r="22" spans="2:4" ht="60" customHeight="1">
      <c r="B22" s="97"/>
      <c r="C22" s="15" t="s">
        <v>211</v>
      </c>
      <c r="D22" s="104">
        <f>I11b!H46</f>
        <v>123</v>
      </c>
    </row>
    <row r="23" spans="2:4" ht="30">
      <c r="B23" s="94"/>
      <c r="C23" s="35" t="s">
        <v>213</v>
      </c>
      <c r="D23" s="104">
        <f>I11c!G181</f>
        <v>597</v>
      </c>
    </row>
    <row r="24" spans="2:4" ht="75">
      <c r="B24" s="95" t="s">
        <v>40</v>
      </c>
      <c r="C24" s="15" t="s">
        <v>215</v>
      </c>
      <c r="D24" s="104">
        <f>'I12'!H20</f>
        <v>0</v>
      </c>
    </row>
    <row r="25" spans="2:4" ht="48" customHeight="1">
      <c r="B25" s="95" t="s">
        <v>60</v>
      </c>
      <c r="C25" s="15" t="s">
        <v>217</v>
      </c>
      <c r="D25" s="104">
        <f>'I13'!H78</f>
        <v>905</v>
      </c>
    </row>
    <row r="26" spans="2:4" ht="60">
      <c r="B26" s="96" t="s">
        <v>61</v>
      </c>
      <c r="C26" s="11" t="s">
        <v>219</v>
      </c>
      <c r="D26" s="104">
        <f>I14a!H20</f>
        <v>0</v>
      </c>
    </row>
    <row r="27" spans="2:4" ht="30" customHeight="1">
      <c r="B27" s="94"/>
      <c r="C27" s="11" t="s">
        <v>221</v>
      </c>
      <c r="D27" s="104">
        <f>I14b!H20</f>
        <v>0</v>
      </c>
    </row>
    <row r="28" spans="2:4" ht="45">
      <c r="B28" s="95" t="s">
        <v>61</v>
      </c>
      <c r="C28" s="11" t="s">
        <v>62</v>
      </c>
      <c r="D28" s="104">
        <f>I14c!H21</f>
        <v>100</v>
      </c>
    </row>
    <row r="29" spans="2:4" s="188" customFormat="1" ht="60">
      <c r="B29" s="354" t="s">
        <v>0</v>
      </c>
      <c r="C29" s="11" t="s">
        <v>224</v>
      </c>
      <c r="D29" s="105">
        <f>'I15'!H20</f>
        <v>20</v>
      </c>
    </row>
    <row r="30" spans="2:4" ht="105">
      <c r="B30" s="98" t="s">
        <v>64</v>
      </c>
      <c r="C30" s="84" t="s">
        <v>226</v>
      </c>
      <c r="D30" s="105">
        <f>'I16'!D20</f>
        <v>0</v>
      </c>
    </row>
    <row r="31" spans="2:4" ht="45">
      <c r="B31" s="98" t="s">
        <v>66</v>
      </c>
      <c r="C31" s="70" t="s">
        <v>229</v>
      </c>
      <c r="D31" s="104">
        <f>'I17'!D20</f>
        <v>0</v>
      </c>
    </row>
    <row r="32" spans="2:4" ht="45" customHeight="1">
      <c r="B32" s="94" t="s">
        <v>68</v>
      </c>
      <c r="C32" s="15" t="s">
        <v>231</v>
      </c>
      <c r="D32" s="103">
        <f>'I18'!D20</f>
        <v>50</v>
      </c>
    </row>
    <row r="33" spans="2:4" ht="75" customHeight="1">
      <c r="B33" s="95" t="s">
        <v>42</v>
      </c>
      <c r="C33" s="88" t="s">
        <v>233</v>
      </c>
      <c r="D33" s="104">
        <f>'I19'!E20</f>
        <v>0</v>
      </c>
    </row>
    <row r="34" spans="2:4" ht="30">
      <c r="B34" s="99" t="s">
        <v>44</v>
      </c>
      <c r="C34" s="87" t="s">
        <v>234</v>
      </c>
      <c r="D34" s="104">
        <f>'I20'!E22</f>
        <v>24</v>
      </c>
    </row>
    <row r="35" spans="2:4">
      <c r="B35" s="95" t="s">
        <v>45</v>
      </c>
      <c r="C35" s="79" t="s">
        <v>236</v>
      </c>
      <c r="D35" s="104">
        <f>'I21'!D20</f>
        <v>9</v>
      </c>
    </row>
    <row r="36" spans="2:4" ht="90">
      <c r="B36" s="95" t="s">
        <v>47</v>
      </c>
      <c r="C36" s="78" t="s">
        <v>271</v>
      </c>
      <c r="D36" s="104">
        <f>'I22'!D29</f>
        <v>90</v>
      </c>
    </row>
    <row r="37" spans="2:4" ht="45">
      <c r="B37" s="95" t="s">
        <v>48</v>
      </c>
      <c r="C37" s="77" t="s">
        <v>237</v>
      </c>
      <c r="D37" s="104">
        <f>'I23'!D27</f>
        <v>54</v>
      </c>
    </row>
    <row r="38" spans="2:4">
      <c r="B38" s="95" t="s">
        <v>239</v>
      </c>
      <c r="C38" s="77" t="s">
        <v>49</v>
      </c>
      <c r="D38" s="104">
        <f>'I24'!F20</f>
        <v>0</v>
      </c>
    </row>
    <row r="39" spans="2:4">
      <c r="B39" s="188"/>
      <c r="C39" s="188"/>
      <c r="D39" s="188"/>
    </row>
    <row r="40" spans="2:4">
      <c r="B40" s="271" t="s">
        <v>2</v>
      </c>
      <c r="C40" s="1" t="s">
        <v>104</v>
      </c>
      <c r="D40" s="188"/>
    </row>
    <row r="41" spans="2:4">
      <c r="B41" s="19" t="s">
        <v>5</v>
      </c>
      <c r="C41" s="13" t="s">
        <v>242</v>
      </c>
      <c r="D41" s="106">
        <f>SUM(D11:D20)+SUM(D33:D38)</f>
        <v>602</v>
      </c>
    </row>
    <row r="42" spans="2:4">
      <c r="B42" s="19" t="s">
        <v>6</v>
      </c>
      <c r="C42" s="13" t="s">
        <v>243</v>
      </c>
      <c r="D42" s="106">
        <f>SUM(D24:D33)</f>
        <v>1075</v>
      </c>
    </row>
    <row r="43" spans="2:4" ht="15.75" thickBot="1">
      <c r="B43" s="100" t="s">
        <v>7</v>
      </c>
      <c r="C43" s="14" t="s">
        <v>9</v>
      </c>
      <c r="D43" s="107">
        <f>SUM(D21:D23)</f>
        <v>825</v>
      </c>
    </row>
    <row r="44" spans="2:4" ht="16.5" thickTop="1" thickBot="1">
      <c r="B44" s="101" t="s">
        <v>8</v>
      </c>
      <c r="C44" s="102" t="s">
        <v>244</v>
      </c>
      <c r="D44" s="108">
        <f>D41+D42+D43</f>
        <v>2502</v>
      </c>
    </row>
    <row r="45" spans="2:4" ht="15.75" thickTop="1">
      <c r="B45" s="188"/>
      <c r="C45" s="188"/>
      <c r="D45" s="188"/>
    </row>
    <row r="46" spans="2:4">
      <c r="B46" s="272" t="s">
        <v>148</v>
      </c>
      <c r="C46" s="188" t="s">
        <v>149</v>
      </c>
      <c r="D46" s="188"/>
    </row>
    <row r="47" spans="2:4">
      <c r="B47" s="302" t="str">
        <f>'Date initiale'!C9</f>
        <v>iunie /2022</v>
      </c>
      <c r="C47" s="188"/>
      <c r="D47" s="188"/>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horizontalDpi="300" verticalDpi="300"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workbookViewId="0">
      <selection activeCell="B21" sqref="B21"/>
    </sheetView>
  </sheetViews>
  <sheetFormatPr defaultRowHeight="15"/>
  <cols>
    <col min="1" max="1" width="5.140625" customWidth="1"/>
    <col min="2" max="2" width="104.28515625" customWidth="1"/>
    <col min="3" max="3" width="10.5703125" customWidth="1"/>
    <col min="4" max="4" width="9.7109375" customWidth="1"/>
  </cols>
  <sheetData>
    <row r="1" spans="1:10">
      <c r="A1" s="257" t="str">
        <f>'Date initiale'!C3</f>
        <v>Universitatea de Arhitectură și Urbanism "Ion Mincu" București</v>
      </c>
      <c r="B1" s="257"/>
    </row>
    <row r="2" spans="1:10">
      <c r="A2" s="257" t="str">
        <f>'Date initiale'!B4&amp;" "&amp;'Date initiale'!C4</f>
        <v>Facultatea ARHITECTURA</v>
      </c>
      <c r="B2" s="257"/>
    </row>
    <row r="3" spans="1:10">
      <c r="A3" s="257" t="str">
        <f>'Date initiale'!B5&amp;" "&amp;'Date initiale'!C5</f>
        <v>Departamentul Sinteza Proiectării de Arhitectură</v>
      </c>
      <c r="B3" s="257"/>
    </row>
    <row r="4" spans="1:10">
      <c r="A4" s="123" t="str">
        <f>'Date initiale'!C6&amp;", "&amp;'Date initiale'!C7</f>
        <v>[Zamfir, Mihaela Magdalena], C22</v>
      </c>
      <c r="B4" s="123"/>
    </row>
    <row r="5" spans="1:10" s="188" customFormat="1">
      <c r="A5" s="123"/>
      <c r="B5" s="123"/>
    </row>
    <row r="6" spans="1:10" ht="15.75">
      <c r="A6" s="595" t="s">
        <v>110</v>
      </c>
      <c r="B6" s="595"/>
      <c r="C6" s="595"/>
      <c r="D6" s="595"/>
    </row>
    <row r="7" spans="1:10" ht="24" customHeight="1">
      <c r="A7" s="599" t="str">
        <f>'Descriere indicatori'!B28&amp;". "&amp;'Descriere indicatori'!C28</f>
        <v xml:space="preserve">I21. Organizator / curator expoziţii la nivel internaţional/naţional </v>
      </c>
      <c r="B7" s="599"/>
      <c r="C7" s="599"/>
      <c r="D7" s="599"/>
    </row>
    <row r="8" spans="1:10" ht="15.75" thickBot="1"/>
    <row r="9" spans="1:10" ht="30.75" thickBot="1">
      <c r="A9" s="158" t="s">
        <v>55</v>
      </c>
      <c r="B9" s="283" t="s">
        <v>152</v>
      </c>
      <c r="C9" s="159" t="s">
        <v>87</v>
      </c>
      <c r="D9" s="284" t="s">
        <v>147</v>
      </c>
      <c r="F9" s="261" t="s">
        <v>108</v>
      </c>
      <c r="J9" s="14"/>
    </row>
    <row r="10" spans="1:10" ht="60">
      <c r="A10" s="287">
        <v>1</v>
      </c>
      <c r="B10" s="267" t="s">
        <v>1077</v>
      </c>
      <c r="C10" s="165">
        <v>2019</v>
      </c>
      <c r="D10" s="556">
        <v>3</v>
      </c>
      <c r="F10" s="262" t="s">
        <v>170</v>
      </c>
      <c r="G10" s="360" t="s">
        <v>263</v>
      </c>
      <c r="J10" s="263"/>
    </row>
    <row r="11" spans="1:10" ht="30">
      <c r="A11" s="288">
        <f>A10+1</f>
        <v>2</v>
      </c>
      <c r="B11" s="566" t="s">
        <v>1078</v>
      </c>
      <c r="C11" s="381">
        <v>2013</v>
      </c>
      <c r="D11" s="557">
        <v>3</v>
      </c>
      <c r="J11" s="57"/>
    </row>
    <row r="12" spans="1:10" ht="30">
      <c r="A12" s="288">
        <f t="shared" ref="A12:A19" si="0">A11+1</f>
        <v>3</v>
      </c>
      <c r="B12" s="265" t="s">
        <v>1079</v>
      </c>
      <c r="C12" s="41">
        <v>2012</v>
      </c>
      <c r="D12" s="540">
        <v>3</v>
      </c>
    </row>
    <row r="13" spans="1:10">
      <c r="A13" s="288">
        <f t="shared" si="0"/>
        <v>4</v>
      </c>
      <c r="B13" s="382"/>
      <c r="C13" s="381"/>
      <c r="D13" s="384"/>
      <c r="E13" s="188"/>
    </row>
    <row r="14" spans="1:10">
      <c r="A14" s="288">
        <f t="shared" si="0"/>
        <v>5</v>
      </c>
      <c r="B14" s="289"/>
      <c r="C14" s="41"/>
      <c r="D14" s="290"/>
    </row>
    <row r="15" spans="1:10">
      <c r="A15" s="288">
        <f t="shared" si="0"/>
        <v>6</v>
      </c>
      <c r="B15" s="289"/>
      <c r="C15" s="41"/>
      <c r="D15" s="290"/>
    </row>
    <row r="16" spans="1:10">
      <c r="A16" s="288">
        <f t="shared" si="0"/>
        <v>7</v>
      </c>
      <c r="B16" s="289"/>
      <c r="C16" s="41"/>
      <c r="D16" s="290"/>
    </row>
    <row r="17" spans="1:4">
      <c r="A17" s="288">
        <f t="shared" si="0"/>
        <v>8</v>
      </c>
      <c r="B17" s="289"/>
      <c r="C17" s="41"/>
      <c r="D17" s="150"/>
    </row>
    <row r="18" spans="1:4">
      <c r="A18" s="288">
        <f t="shared" si="0"/>
        <v>9</v>
      </c>
      <c r="B18" s="291"/>
      <c r="C18" s="183"/>
      <c r="D18" s="292"/>
    </row>
    <row r="19" spans="1:4" ht="15.75" thickBot="1">
      <c r="A19" s="293">
        <f t="shared" si="0"/>
        <v>10</v>
      </c>
      <c r="B19" s="294"/>
      <c r="C19" s="295"/>
      <c r="D19" s="296"/>
    </row>
    <row r="20" spans="1:4" ht="15.75" thickBot="1">
      <c r="A20" s="378"/>
      <c r="B20" s="285"/>
      <c r="C20" s="379" t="str">
        <f>"Total "&amp;LEFT(A7,3)</f>
        <v>Total I21</v>
      </c>
      <c r="D20" s="380">
        <f>SUM(D10:D19)</f>
        <v>9</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74"/>
  <sheetViews>
    <sheetView topLeftCell="A5" workbookViewId="0">
      <selection activeCell="G29" sqref="G29"/>
    </sheetView>
  </sheetViews>
  <sheetFormatPr defaultRowHeight="15"/>
  <cols>
    <col min="1" max="1" width="5.140625" customWidth="1"/>
    <col min="2" max="2" width="98.28515625" customWidth="1"/>
    <col min="3" max="3" width="15.7109375" customWidth="1"/>
    <col min="4" max="4" width="9.7109375" customWidth="1"/>
  </cols>
  <sheetData>
    <row r="1" spans="1:7" ht="15.75">
      <c r="A1" s="255" t="str">
        <f>'Date initiale'!C3</f>
        <v>Universitatea de Arhitectură și Urbanism "Ion Mincu" București</v>
      </c>
      <c r="B1" s="255"/>
      <c r="C1" s="255"/>
      <c r="D1" s="17"/>
    </row>
    <row r="2" spans="1:7" ht="15.75">
      <c r="A2" s="255" t="str">
        <f>'Date initiale'!B4&amp;" "&amp;'Date initiale'!C4</f>
        <v>Facultatea ARHITECTURA</v>
      </c>
      <c r="B2" s="255"/>
      <c r="C2" s="255"/>
      <c r="D2" s="17"/>
    </row>
    <row r="3" spans="1:7" ht="15.75">
      <c r="A3" s="255" t="str">
        <f>'Date initiale'!B5&amp;" "&amp;'Date initiale'!C5</f>
        <v>Departamentul Sinteza Proiectării de Arhitectură</v>
      </c>
      <c r="B3" s="255"/>
      <c r="C3" s="255"/>
      <c r="D3" s="17"/>
    </row>
    <row r="4" spans="1:7">
      <c r="A4" s="123" t="str">
        <f>'Date initiale'!C6&amp;", "&amp;'Date initiale'!C7</f>
        <v>[Zamfir, Mihaela Magdalena], C22</v>
      </c>
      <c r="B4" s="123"/>
      <c r="C4" s="123"/>
    </row>
    <row r="5" spans="1:7" s="188" customFormat="1">
      <c r="A5" s="123"/>
      <c r="B5" s="123"/>
      <c r="C5" s="123"/>
    </row>
    <row r="6" spans="1:7" ht="15.75">
      <c r="A6" s="597" t="s">
        <v>110</v>
      </c>
      <c r="B6" s="597"/>
      <c r="C6" s="597"/>
      <c r="D6" s="597"/>
    </row>
    <row r="7" spans="1:7" s="188" customFormat="1" ht="66.75" customHeight="1">
      <c r="A7" s="599"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99"/>
      <c r="C7" s="599"/>
      <c r="D7" s="599"/>
    </row>
    <row r="8" spans="1:7" ht="16.5" thickBot="1">
      <c r="A8" s="60"/>
      <c r="B8" s="60"/>
      <c r="C8" s="60"/>
      <c r="D8" s="60"/>
    </row>
    <row r="9" spans="1:7" ht="30.75" thickBot="1">
      <c r="A9" s="194" t="s">
        <v>55</v>
      </c>
      <c r="B9" s="445" t="s">
        <v>158</v>
      </c>
      <c r="C9" s="445" t="s">
        <v>81</v>
      </c>
      <c r="D9" s="446" t="s">
        <v>147</v>
      </c>
      <c r="F9" s="261" t="s">
        <v>108</v>
      </c>
    </row>
    <row r="10" spans="1:7" ht="15.75">
      <c r="A10" s="164"/>
      <c r="B10" s="297"/>
      <c r="C10" s="298"/>
      <c r="D10" s="321"/>
      <c r="E10" s="46"/>
      <c r="F10" s="262" t="s">
        <v>174</v>
      </c>
      <c r="G10" s="360" t="s">
        <v>265</v>
      </c>
    </row>
    <row r="11" spans="1:7" ht="30">
      <c r="A11" s="166">
        <f>A10+1</f>
        <v>1</v>
      </c>
      <c r="B11" s="289" t="s">
        <v>959</v>
      </c>
      <c r="C11" s="41">
        <v>2022</v>
      </c>
      <c r="D11" s="315">
        <v>5</v>
      </c>
      <c r="E11" s="46"/>
      <c r="F11" s="262" t="s">
        <v>170</v>
      </c>
    </row>
    <row r="12" spans="1:7" ht="30">
      <c r="A12" s="166">
        <f>A11+1</f>
        <v>2</v>
      </c>
      <c r="B12" s="289" t="s">
        <v>959</v>
      </c>
      <c r="C12" s="41">
        <v>2021</v>
      </c>
      <c r="D12" s="315">
        <v>5</v>
      </c>
      <c r="E12" s="46"/>
      <c r="F12" s="262" t="s">
        <v>170</v>
      </c>
    </row>
    <row r="13" spans="1:7" s="188" customFormat="1" ht="45">
      <c r="A13" s="205">
        <f>A12+1</f>
        <v>3</v>
      </c>
      <c r="B13" s="289" t="s">
        <v>1080</v>
      </c>
      <c r="C13" s="41">
        <v>2020</v>
      </c>
      <c r="D13" s="315">
        <v>5</v>
      </c>
      <c r="E13" s="46"/>
      <c r="F13" s="262"/>
    </row>
    <row r="14" spans="1:7" ht="30">
      <c r="A14" s="205">
        <f t="shared" ref="A14:A16" si="0">A13+1</f>
        <v>4</v>
      </c>
      <c r="B14" s="289" t="s">
        <v>957</v>
      </c>
      <c r="C14" s="41">
        <v>2020</v>
      </c>
      <c r="D14" s="315">
        <v>5</v>
      </c>
      <c r="E14" s="46"/>
      <c r="F14" s="262">
        <v>20</v>
      </c>
    </row>
    <row r="15" spans="1:7" ht="30">
      <c r="A15" s="205">
        <f t="shared" si="0"/>
        <v>5</v>
      </c>
      <c r="B15" s="289" t="s">
        <v>957</v>
      </c>
      <c r="C15" s="41">
        <v>2019</v>
      </c>
      <c r="D15" s="315">
        <v>5</v>
      </c>
      <c r="E15" s="46"/>
    </row>
    <row r="16" spans="1:7" ht="30">
      <c r="A16" s="205">
        <f t="shared" si="0"/>
        <v>6</v>
      </c>
      <c r="B16" s="289" t="s">
        <v>958</v>
      </c>
      <c r="C16" s="41">
        <v>2018</v>
      </c>
      <c r="D16" s="315">
        <v>5</v>
      </c>
      <c r="E16" s="46"/>
    </row>
    <row r="17" spans="1:5" ht="30">
      <c r="A17">
        <v>7</v>
      </c>
      <c r="B17" s="289" t="s">
        <v>960</v>
      </c>
      <c r="C17" s="41">
        <v>2017</v>
      </c>
      <c r="D17" s="315">
        <v>5</v>
      </c>
      <c r="E17" s="46"/>
    </row>
    <row r="18" spans="1:5" s="188" customFormat="1" ht="30">
      <c r="A18" s="166">
        <v>8</v>
      </c>
      <c r="B18" s="289" t="s">
        <v>1043</v>
      </c>
      <c r="C18" s="41">
        <v>2016</v>
      </c>
      <c r="D18" s="315">
        <v>5</v>
      </c>
      <c r="E18" s="46"/>
    </row>
    <row r="19" spans="1:5" ht="15.75">
      <c r="A19" s="166">
        <v>9</v>
      </c>
      <c r="B19" s="289" t="s">
        <v>961</v>
      </c>
      <c r="C19" s="41">
        <v>2022</v>
      </c>
      <c r="D19" s="559">
        <v>5</v>
      </c>
      <c r="E19" s="46"/>
    </row>
    <row r="20" spans="1:5" s="188" customFormat="1" ht="30">
      <c r="A20" s="166">
        <v>10</v>
      </c>
      <c r="B20" s="289" t="s">
        <v>969</v>
      </c>
      <c r="C20" s="41">
        <v>2021</v>
      </c>
      <c r="D20" s="559">
        <v>5</v>
      </c>
      <c r="E20" s="46"/>
    </row>
    <row r="21" spans="1:5" s="188" customFormat="1" ht="30">
      <c r="A21" s="166">
        <v>11</v>
      </c>
      <c r="B21" s="289" t="s">
        <v>969</v>
      </c>
      <c r="C21" s="41">
        <v>2020</v>
      </c>
      <c r="D21" s="559">
        <v>5</v>
      </c>
      <c r="E21" s="46"/>
    </row>
    <row r="22" spans="1:5" s="188" customFormat="1" ht="30">
      <c r="A22" s="166">
        <v>12</v>
      </c>
      <c r="B22" s="289" t="s">
        <v>964</v>
      </c>
      <c r="C22" s="41">
        <v>2021</v>
      </c>
      <c r="D22" s="559">
        <v>5</v>
      </c>
      <c r="E22" s="46"/>
    </row>
    <row r="23" spans="1:5" ht="15.75">
      <c r="A23" s="166">
        <v>13</v>
      </c>
      <c r="B23" s="289" t="s">
        <v>962</v>
      </c>
      <c r="C23" s="41">
        <v>2021</v>
      </c>
      <c r="D23" s="559">
        <v>5</v>
      </c>
      <c r="E23" s="46"/>
    </row>
    <row r="24" spans="1:5" s="188" customFormat="1" ht="15.75">
      <c r="A24" s="166">
        <v>14</v>
      </c>
      <c r="B24" s="289" t="s">
        <v>968</v>
      </c>
      <c r="C24" s="41">
        <v>2021</v>
      </c>
      <c r="D24" s="559">
        <v>5</v>
      </c>
      <c r="E24" s="46"/>
    </row>
    <row r="25" spans="1:5" s="188" customFormat="1" ht="30">
      <c r="A25" s="166">
        <v>15</v>
      </c>
      <c r="B25" s="289" t="s">
        <v>966</v>
      </c>
      <c r="C25" s="41">
        <v>2020</v>
      </c>
      <c r="D25" s="559">
        <v>5</v>
      </c>
      <c r="E25" s="46"/>
    </row>
    <row r="26" spans="1:5" s="188" customFormat="1" ht="15.75">
      <c r="A26" s="166">
        <v>16</v>
      </c>
      <c r="B26" s="289" t="s">
        <v>963</v>
      </c>
      <c r="C26" s="41">
        <v>2019</v>
      </c>
      <c r="D26" s="559">
        <v>5</v>
      </c>
      <c r="E26" s="46"/>
    </row>
    <row r="27" spans="1:5" s="188" customFormat="1" ht="30">
      <c r="A27" s="166">
        <v>17</v>
      </c>
      <c r="B27" s="289" t="s">
        <v>965</v>
      </c>
      <c r="C27" s="41">
        <v>2018</v>
      </c>
      <c r="D27" s="559">
        <v>5</v>
      </c>
      <c r="E27" s="46"/>
    </row>
    <row r="28" spans="1:5" ht="30.75" thickBot="1">
      <c r="A28" s="299">
        <v>18</v>
      </c>
      <c r="B28" s="300" t="s">
        <v>967</v>
      </c>
      <c r="C28" s="155">
        <v>2018</v>
      </c>
      <c r="D28" s="560">
        <v>5</v>
      </c>
      <c r="E28" s="46"/>
    </row>
    <row r="29" spans="1:5" ht="16.5" thickBot="1">
      <c r="A29" s="378"/>
      <c r="B29" s="558"/>
      <c r="C29" s="425" t="str">
        <f>"Total "&amp;LEFT(A7,3)</f>
        <v>Total I22</v>
      </c>
      <c r="D29" s="380">
        <f>SUM(D10:D28)</f>
        <v>90</v>
      </c>
      <c r="E29" s="46"/>
    </row>
    <row r="30" spans="1:5" ht="15.75">
      <c r="A30" s="46"/>
      <c r="B30" s="47"/>
      <c r="C30" s="46"/>
      <c r="D30" s="46"/>
      <c r="E30" s="46"/>
    </row>
    <row r="31" spans="1:5" ht="15.75">
      <c r="A31" s="46"/>
      <c r="B31" s="47"/>
      <c r="C31" s="46"/>
      <c r="D31" s="46"/>
      <c r="E31" s="46"/>
    </row>
    <row r="32" spans="1:5" ht="15.75">
      <c r="A32" s="46"/>
      <c r="B32" s="47"/>
      <c r="C32" s="46"/>
      <c r="D32" s="46"/>
      <c r="E32" s="46"/>
    </row>
    <row r="33" spans="1:5" ht="15.75">
      <c r="A33" s="46"/>
      <c r="B33" s="47"/>
      <c r="C33" s="46"/>
      <c r="D33" s="46"/>
      <c r="E33" s="46"/>
    </row>
    <row r="34" spans="1:5" ht="15.75">
      <c r="A34" s="46"/>
      <c r="B34" s="47"/>
      <c r="C34" s="46"/>
      <c r="D34" s="46"/>
      <c r="E34" s="46"/>
    </row>
    <row r="35" spans="1:5" ht="15.75">
      <c r="A35" s="46"/>
      <c r="B35" s="47"/>
      <c r="C35" s="46"/>
      <c r="D35" s="46"/>
      <c r="E35" s="46"/>
    </row>
    <row r="36" spans="1:5" ht="15.75">
      <c r="A36" s="46"/>
      <c r="B36" s="48"/>
      <c r="C36" s="46"/>
      <c r="D36" s="46"/>
      <c r="E36" s="46"/>
    </row>
    <row r="37" spans="1:5" ht="15.75">
      <c r="A37" s="46"/>
      <c r="B37" s="47"/>
      <c r="C37" s="46"/>
      <c r="D37" s="46"/>
      <c r="E37" s="46"/>
    </row>
    <row r="38" spans="1:5" ht="15.75">
      <c r="A38" s="46"/>
      <c r="B38" s="47"/>
      <c r="C38" s="46"/>
      <c r="D38" s="46"/>
      <c r="E38" s="46"/>
    </row>
    <row r="39" spans="1:5" ht="15.75">
      <c r="A39" s="46"/>
      <c r="B39" s="49"/>
      <c r="C39" s="46"/>
      <c r="D39" s="46"/>
      <c r="E39" s="46"/>
    </row>
    <row r="40" spans="1:5" ht="15.75">
      <c r="A40" s="46"/>
      <c r="B40" s="36"/>
      <c r="C40" s="46"/>
      <c r="D40" s="46"/>
      <c r="E40" s="46"/>
    </row>
    <row r="41" spans="1:5" ht="15.75">
      <c r="A41" s="46"/>
      <c r="B41" s="36"/>
      <c r="C41" s="46"/>
      <c r="D41" s="46"/>
      <c r="E41" s="46"/>
    </row>
    <row r="42" spans="1:5" ht="15.75">
      <c r="A42" s="46"/>
      <c r="B42" s="46"/>
      <c r="C42" s="46"/>
      <c r="D42" s="46"/>
      <c r="E42" s="46"/>
    </row>
    <row r="43" spans="1:5" ht="15.75">
      <c r="A43" s="46"/>
      <c r="B43" s="46"/>
      <c r="C43" s="46"/>
      <c r="D43" s="46"/>
      <c r="E43" s="46"/>
    </row>
    <row r="44" spans="1:5" ht="15.75">
      <c r="A44" s="46"/>
      <c r="B44" s="46"/>
      <c r="C44" s="46"/>
      <c r="D44" s="46"/>
      <c r="E44" s="46"/>
    </row>
    <row r="45" spans="1:5" ht="15.75">
      <c r="A45" s="46"/>
      <c r="B45" s="46"/>
      <c r="C45" s="46"/>
      <c r="D45" s="46"/>
      <c r="E45" s="46"/>
    </row>
    <row r="46" spans="1:5" ht="15.75">
      <c r="A46" s="46"/>
      <c r="B46" s="46"/>
      <c r="C46" s="46"/>
      <c r="D46" s="46"/>
      <c r="E46" s="46"/>
    </row>
    <row r="47" spans="1:5" ht="15.75">
      <c r="A47" s="46"/>
      <c r="B47" s="46"/>
      <c r="C47" s="46"/>
      <c r="D47" s="46"/>
      <c r="E47" s="46"/>
    </row>
    <row r="48" spans="1:5" ht="15.75">
      <c r="A48" s="46"/>
      <c r="B48" s="46"/>
      <c r="C48" s="46"/>
      <c r="D48" s="46"/>
      <c r="E48" s="46"/>
    </row>
    <row r="49" spans="1:5" ht="15.75">
      <c r="A49" s="46"/>
      <c r="B49" s="46"/>
      <c r="C49" s="46"/>
      <c r="D49" s="46"/>
      <c r="E49" s="46"/>
    </row>
    <row r="50" spans="1:5" ht="15.75">
      <c r="A50" s="46"/>
      <c r="B50" s="46"/>
      <c r="C50" s="46"/>
      <c r="D50" s="46"/>
      <c r="E50" s="46"/>
    </row>
    <row r="51" spans="1:5" ht="15.75">
      <c r="A51" s="46"/>
      <c r="B51" s="46"/>
      <c r="C51" s="46"/>
      <c r="D51" s="46"/>
      <c r="E51" s="46"/>
    </row>
    <row r="52" spans="1:5" ht="15.75">
      <c r="A52" s="46"/>
      <c r="B52" s="46"/>
      <c r="C52" s="46"/>
      <c r="D52" s="46"/>
      <c r="E52" s="46"/>
    </row>
    <row r="53" spans="1:5" ht="15.75">
      <c r="A53" s="46"/>
      <c r="B53" s="46"/>
      <c r="C53" s="46"/>
      <c r="D53" s="46"/>
      <c r="E53" s="46"/>
    </row>
    <row r="54" spans="1:5" ht="15.75">
      <c r="A54" s="46"/>
      <c r="B54" s="46"/>
      <c r="C54" s="46"/>
      <c r="D54" s="46"/>
      <c r="E54" s="46"/>
    </row>
    <row r="55" spans="1:5" ht="15.75">
      <c r="A55" s="46"/>
      <c r="B55" s="46"/>
      <c r="C55" s="46"/>
      <c r="D55" s="46"/>
      <c r="E55" s="46"/>
    </row>
    <row r="56" spans="1:5" ht="15.75">
      <c r="A56" s="46"/>
      <c r="B56" s="46"/>
      <c r="C56" s="46"/>
      <c r="D56" s="46"/>
      <c r="E56" s="46"/>
    </row>
    <row r="57" spans="1:5" ht="15.75">
      <c r="A57" s="46"/>
      <c r="B57" s="46"/>
      <c r="C57" s="46"/>
      <c r="D57" s="46"/>
      <c r="E57" s="46"/>
    </row>
    <row r="58" spans="1:5" ht="15.75">
      <c r="A58" s="46"/>
      <c r="B58" s="46"/>
      <c r="C58" s="46"/>
      <c r="D58" s="46"/>
      <c r="E58" s="46"/>
    </row>
    <row r="59" spans="1:5" ht="15.75">
      <c r="A59" s="46"/>
      <c r="B59" s="46"/>
      <c r="C59" s="46"/>
      <c r="D59" s="46"/>
      <c r="E59" s="46"/>
    </row>
    <row r="60" spans="1:5" ht="15.75">
      <c r="A60" s="46"/>
      <c r="B60" s="46"/>
      <c r="C60" s="46"/>
      <c r="D60" s="46"/>
      <c r="E60" s="46"/>
    </row>
    <row r="61" spans="1:5" ht="15.75">
      <c r="A61" s="46"/>
      <c r="B61" s="46"/>
      <c r="C61" s="46"/>
      <c r="D61" s="46"/>
      <c r="E61" s="46"/>
    </row>
    <row r="62" spans="1:5" ht="15.75">
      <c r="A62" s="46"/>
      <c r="B62" s="46"/>
      <c r="C62" s="46"/>
      <c r="D62" s="46"/>
      <c r="E62" s="46"/>
    </row>
    <row r="63" spans="1:5" ht="15.75">
      <c r="A63" s="46"/>
      <c r="B63" s="46"/>
      <c r="C63" s="46"/>
      <c r="D63" s="46"/>
      <c r="E63" s="46"/>
    </row>
    <row r="64" spans="1:5" ht="15.75">
      <c r="A64" s="46"/>
      <c r="B64" s="46"/>
      <c r="C64" s="46"/>
      <c r="D64" s="46"/>
      <c r="E64" s="46"/>
    </row>
    <row r="65" spans="1:5" ht="15.75">
      <c r="A65" s="46"/>
      <c r="B65" s="46"/>
      <c r="C65" s="46"/>
      <c r="D65" s="46"/>
      <c r="E65" s="46"/>
    </row>
    <row r="66" spans="1:5" ht="15.75">
      <c r="A66" s="46"/>
      <c r="B66" s="46"/>
      <c r="C66" s="46"/>
      <c r="D66" s="46"/>
      <c r="E66" s="46"/>
    </row>
    <row r="67" spans="1:5" ht="15.75">
      <c r="A67" s="46"/>
      <c r="B67" s="46"/>
      <c r="C67" s="46"/>
      <c r="D67" s="46"/>
      <c r="E67" s="46"/>
    </row>
    <row r="68" spans="1:5" ht="15.75">
      <c r="A68" s="46"/>
      <c r="B68" s="46"/>
      <c r="C68" s="46"/>
      <c r="D68" s="46"/>
      <c r="E68" s="46"/>
    </row>
    <row r="69" spans="1:5" ht="15.75">
      <c r="A69" s="46"/>
      <c r="B69" s="46"/>
      <c r="C69" s="46"/>
      <c r="D69" s="46"/>
      <c r="E69" s="46"/>
    </row>
    <row r="70" spans="1:5" ht="15.75">
      <c r="A70" s="46"/>
      <c r="B70" s="46"/>
      <c r="C70" s="46"/>
      <c r="D70" s="46"/>
      <c r="E70" s="46"/>
    </row>
    <row r="71" spans="1:5" ht="15.75">
      <c r="A71" s="46"/>
      <c r="B71" s="46"/>
      <c r="C71" s="46"/>
      <c r="D71" s="46"/>
      <c r="E71" s="46"/>
    </row>
    <row r="72" spans="1:5" ht="15.75">
      <c r="A72" s="46"/>
      <c r="B72" s="46"/>
      <c r="C72" s="46"/>
      <c r="D72" s="46"/>
      <c r="E72" s="46"/>
    </row>
    <row r="73" spans="1:5" ht="15.75">
      <c r="A73" s="46"/>
      <c r="B73" s="46"/>
      <c r="C73" s="46"/>
      <c r="D73" s="46"/>
      <c r="E73" s="46"/>
    </row>
    <row r="74" spans="1:5" ht="15.75">
      <c r="A74" s="46"/>
      <c r="B74" s="46"/>
      <c r="C74" s="46"/>
      <c r="D74" s="46"/>
      <c r="E74"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27"/>
  <sheetViews>
    <sheetView workbookViewId="0">
      <selection activeCell="M10" sqref="M10"/>
    </sheetView>
  </sheetViews>
  <sheetFormatPr defaultRowHeight="15"/>
  <cols>
    <col min="1" max="1" width="5.140625" customWidth="1"/>
    <col min="2" max="2" width="98.28515625" customWidth="1"/>
    <col min="3" max="3" width="15.7109375" customWidth="1"/>
    <col min="4" max="4" width="9.7109375" customWidth="1"/>
  </cols>
  <sheetData>
    <row r="1" spans="1:7" ht="15.75">
      <c r="A1" s="255" t="str">
        <f>'Date initiale'!C3</f>
        <v>Universitatea de Arhitectură și Urbanism "Ion Mincu" București</v>
      </c>
      <c r="B1" s="255"/>
      <c r="C1" s="255"/>
      <c r="D1" s="42"/>
    </row>
    <row r="2" spans="1:7" ht="15.75">
      <c r="A2" s="255" t="str">
        <f>'Date initiale'!B4&amp;" "&amp;'Date initiale'!C4</f>
        <v>Facultatea ARHITECTURA</v>
      </c>
      <c r="B2" s="255"/>
      <c r="C2" s="255"/>
      <c r="D2" s="17"/>
    </row>
    <row r="3" spans="1:7" ht="15.75">
      <c r="A3" s="255" t="str">
        <f>'Date initiale'!B5&amp;" "&amp;'Date initiale'!C5</f>
        <v>Departamentul Sinteza Proiectării de Arhitectură</v>
      </c>
      <c r="B3" s="255"/>
      <c r="C3" s="255"/>
      <c r="D3" s="17"/>
    </row>
    <row r="4" spans="1:7">
      <c r="A4" s="123" t="str">
        <f>'Date initiale'!C6&amp;", "&amp;'Date initiale'!C7</f>
        <v>[Zamfir, Mihaela Magdalena], C22</v>
      </c>
      <c r="B4" s="123"/>
      <c r="C4" s="123"/>
    </row>
    <row r="5" spans="1:7" s="188" customFormat="1">
      <c r="A5" s="123"/>
      <c r="B5" s="123"/>
      <c r="C5" s="123"/>
    </row>
    <row r="6" spans="1:7" ht="15.75">
      <c r="A6" s="595" t="s">
        <v>110</v>
      </c>
      <c r="B6" s="595"/>
      <c r="C6" s="595"/>
      <c r="D6" s="595"/>
    </row>
    <row r="7" spans="1:7" s="391" customFormat="1" ht="39.75" customHeight="1">
      <c r="A7" s="60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604"/>
      <c r="C7" s="604"/>
      <c r="D7" s="604"/>
    </row>
    <row r="8" spans="1:7" ht="15.75" customHeight="1" thickBot="1">
      <c r="A8" s="60"/>
      <c r="B8" s="60"/>
      <c r="C8" s="60"/>
      <c r="D8" s="60"/>
    </row>
    <row r="9" spans="1:7" ht="30.75" thickBot="1">
      <c r="A9" s="477" t="s">
        <v>55</v>
      </c>
      <c r="B9" s="283" t="s">
        <v>159</v>
      </c>
      <c r="C9" s="159" t="s">
        <v>81</v>
      </c>
      <c r="D9" s="284" t="s">
        <v>147</v>
      </c>
      <c r="F9" s="261" t="s">
        <v>108</v>
      </c>
      <c r="G9" s="188"/>
    </row>
    <row r="10" spans="1:7" s="188" customFormat="1" ht="45">
      <c r="A10" s="495">
        <v>1</v>
      </c>
      <c r="B10" s="563" t="s">
        <v>1049</v>
      </c>
      <c r="C10" s="144" t="s">
        <v>973</v>
      </c>
      <c r="D10" s="502">
        <v>3</v>
      </c>
      <c r="F10" s="262"/>
    </row>
    <row r="11" spans="1:7" s="188" customFormat="1" ht="45">
      <c r="A11" s="461">
        <v>2</v>
      </c>
      <c r="B11" s="564" t="s">
        <v>1050</v>
      </c>
      <c r="C11" s="41" t="s">
        <v>974</v>
      </c>
      <c r="D11" s="439">
        <v>3</v>
      </c>
      <c r="F11" s="262"/>
    </row>
    <row r="12" spans="1:7" s="188" customFormat="1" ht="45">
      <c r="A12" s="461">
        <v>3</v>
      </c>
      <c r="B12" s="564" t="s">
        <v>1049</v>
      </c>
      <c r="C12" s="41" t="s">
        <v>975</v>
      </c>
      <c r="D12" s="439">
        <v>3</v>
      </c>
      <c r="F12" s="262"/>
    </row>
    <row r="13" spans="1:7" s="188" customFormat="1" ht="60">
      <c r="A13" s="461">
        <v>4</v>
      </c>
      <c r="B13" s="564" t="s">
        <v>1051</v>
      </c>
      <c r="C13" s="41" t="s">
        <v>970</v>
      </c>
      <c r="D13" s="439">
        <v>10</v>
      </c>
      <c r="F13" s="262"/>
    </row>
    <row r="14" spans="1:7" s="188" customFormat="1" ht="30">
      <c r="A14" s="461">
        <v>5</v>
      </c>
      <c r="B14" s="564" t="s">
        <v>1052</v>
      </c>
      <c r="C14" s="41" t="s">
        <v>971</v>
      </c>
      <c r="D14" s="439">
        <v>10</v>
      </c>
      <c r="F14" s="262"/>
    </row>
    <row r="15" spans="1:7" s="188" customFormat="1" ht="30">
      <c r="A15" s="461">
        <v>6</v>
      </c>
      <c r="B15" s="564" t="s">
        <v>1053</v>
      </c>
      <c r="C15" s="41" t="s">
        <v>972</v>
      </c>
      <c r="D15" s="439">
        <v>10</v>
      </c>
      <c r="F15" s="262"/>
    </row>
    <row r="16" spans="1:7" s="188" customFormat="1" ht="60">
      <c r="A16" s="461">
        <v>7</v>
      </c>
      <c r="B16" s="564" t="s">
        <v>1054</v>
      </c>
      <c r="C16" s="41" t="s">
        <v>979</v>
      </c>
      <c r="D16" s="439">
        <v>5</v>
      </c>
      <c r="F16" s="262"/>
    </row>
    <row r="17" spans="1:7" s="188" customFormat="1" ht="36.75">
      <c r="A17" s="461">
        <v>8</v>
      </c>
      <c r="B17" s="504" t="s">
        <v>845</v>
      </c>
      <c r="C17" s="501">
        <v>42629</v>
      </c>
      <c r="D17" s="337">
        <v>1</v>
      </c>
      <c r="F17" s="262" t="s">
        <v>170</v>
      </c>
      <c r="G17" s="360" t="s">
        <v>262</v>
      </c>
    </row>
    <row r="18" spans="1:7" s="188" customFormat="1" ht="60">
      <c r="A18" s="461">
        <v>9</v>
      </c>
      <c r="B18" s="564" t="s">
        <v>1055</v>
      </c>
      <c r="C18" s="501">
        <v>42524</v>
      </c>
      <c r="D18" s="337">
        <v>1</v>
      </c>
      <c r="F18" s="262" t="s">
        <v>172</v>
      </c>
      <c r="G18" s="360"/>
    </row>
    <row r="19" spans="1:7" s="188" customFormat="1" ht="45">
      <c r="A19" s="461">
        <v>10</v>
      </c>
      <c r="B19" s="564" t="s">
        <v>1056</v>
      </c>
      <c r="C19" s="501">
        <v>42426</v>
      </c>
      <c r="D19" s="337">
        <v>1</v>
      </c>
      <c r="F19" s="262" t="s">
        <v>173</v>
      </c>
      <c r="G19" s="360"/>
    </row>
    <row r="20" spans="1:7" s="188" customFormat="1" ht="90">
      <c r="A20" s="461">
        <v>11</v>
      </c>
      <c r="B20" s="564" t="s">
        <v>1057</v>
      </c>
      <c r="C20" s="41" t="s">
        <v>978</v>
      </c>
      <c r="D20" s="337">
        <v>5</v>
      </c>
      <c r="F20" s="262"/>
      <c r="G20" s="360"/>
    </row>
    <row r="21" spans="1:7" s="188" customFormat="1" ht="30">
      <c r="A21" s="461">
        <v>12</v>
      </c>
      <c r="B21" s="564" t="s">
        <v>1058</v>
      </c>
      <c r="C21" s="41">
        <v>2013</v>
      </c>
      <c r="D21" s="337">
        <v>1</v>
      </c>
      <c r="F21" s="262"/>
      <c r="G21" s="360"/>
    </row>
    <row r="22" spans="1:7" s="188" customFormat="1">
      <c r="A22" s="461">
        <v>13</v>
      </c>
      <c r="B22" s="564" t="s">
        <v>1059</v>
      </c>
      <c r="C22" s="41" t="s">
        <v>846</v>
      </c>
      <c r="D22" s="337">
        <v>1</v>
      </c>
      <c r="F22" s="262"/>
      <c r="G22" s="360"/>
    </row>
    <row r="23" spans="1:7" s="188" customFormat="1">
      <c r="A23" s="461"/>
      <c r="B23" s="440"/>
      <c r="C23" s="41"/>
      <c r="D23" s="337"/>
      <c r="F23" s="262"/>
      <c r="G23" s="360"/>
    </row>
    <row r="24" spans="1:7" s="188" customFormat="1">
      <c r="A24" s="461"/>
      <c r="B24" s="440"/>
      <c r="C24" s="41"/>
      <c r="D24" s="337"/>
    </row>
    <row r="25" spans="1:7" s="188" customFormat="1">
      <c r="A25" s="461"/>
      <c r="B25" s="440"/>
      <c r="C25" s="41"/>
      <c r="D25" s="337"/>
    </row>
    <row r="26" spans="1:7" ht="15.75" thickBot="1">
      <c r="A26" s="506"/>
      <c r="B26" s="505"/>
      <c r="C26" s="155"/>
      <c r="D26" s="338"/>
    </row>
    <row r="27" spans="1:7" ht="15.75" thickBot="1">
      <c r="A27" s="447"/>
      <c r="B27" s="123"/>
      <c r="C27" s="425" t="str">
        <f>"Total "&amp;LEFT(A7,3)</f>
        <v>Total I23</v>
      </c>
      <c r="D27" s="500">
        <f>SUM(D10:D26)</f>
        <v>54</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topLeftCell="B1" workbookViewId="0">
      <selection activeCell="L27" sqref="L27"/>
    </sheetView>
  </sheetViews>
  <sheetFormatPr defaultRowHeight="15"/>
  <cols>
    <col min="1" max="1" width="5.140625" customWidth="1"/>
    <col min="2" max="2" width="27.5703125" customWidth="1"/>
    <col min="3" max="3" width="46.85546875" style="188" customWidth="1"/>
    <col min="4" max="4" width="30" style="188" customWidth="1"/>
    <col min="5" max="5" width="10.5703125" customWidth="1"/>
    <col min="6" max="6" width="9.7109375" customWidth="1"/>
  </cols>
  <sheetData>
    <row r="1" spans="1:9">
      <c r="A1" s="257" t="str">
        <f>'Date initiale'!C3</f>
        <v>Universitatea de Arhitectură și Urbanism "Ion Mincu" București</v>
      </c>
      <c r="B1" s="257"/>
      <c r="C1" s="257"/>
      <c r="D1" s="257"/>
      <c r="E1" s="257"/>
    </row>
    <row r="2" spans="1:9">
      <c r="A2" s="257" t="str">
        <f>'Date initiale'!B4&amp;" "&amp;'Date initiale'!C4</f>
        <v>Facultatea ARHITECTURA</v>
      </c>
      <c r="B2" s="257"/>
      <c r="C2" s="257"/>
      <c r="D2" s="257"/>
      <c r="E2" s="257"/>
    </row>
    <row r="3" spans="1:9">
      <c r="A3" s="257" t="str">
        <f>'Date initiale'!B5&amp;" "&amp;'Date initiale'!C5</f>
        <v>Departamentul Sinteza Proiectării de Arhitectură</v>
      </c>
      <c r="B3" s="257"/>
      <c r="C3" s="257"/>
      <c r="D3" s="257"/>
      <c r="E3" s="257"/>
    </row>
    <row r="4" spans="1:9">
      <c r="A4" s="123" t="str">
        <f>'Date initiale'!C6&amp;", "&amp;'Date initiale'!C7</f>
        <v>[Zamfir, Mihaela Magdalena], C22</v>
      </c>
      <c r="B4" s="123"/>
      <c r="C4" s="123"/>
      <c r="D4" s="123"/>
      <c r="E4" s="123"/>
    </row>
    <row r="5" spans="1:9" s="188" customFormat="1">
      <c r="A5" s="123"/>
      <c r="B5" s="123"/>
      <c r="C5" s="123"/>
      <c r="D5" s="123"/>
      <c r="E5" s="123"/>
    </row>
    <row r="6" spans="1:9" ht="15.75">
      <c r="A6" s="274" t="s">
        <v>110</v>
      </c>
    </row>
    <row r="7" spans="1:9" ht="15.75">
      <c r="A7" s="599" t="str">
        <f>'Descriere indicatori'!B31&amp;". "&amp;'Descriere indicatori'!C31</f>
        <v xml:space="preserve">I24. Îndrumare de doctorat sau în co-tutelă la nivel internaţional/naţional </v>
      </c>
      <c r="B7" s="599"/>
      <c r="C7" s="599"/>
      <c r="D7" s="599"/>
      <c r="E7" s="599"/>
      <c r="F7" s="599"/>
    </row>
    <row r="8" spans="1:9" ht="15.75" thickBot="1"/>
    <row r="9" spans="1:9" ht="30.75" thickBot="1">
      <c r="A9" s="158" t="s">
        <v>55</v>
      </c>
      <c r="B9" s="159" t="s">
        <v>153</v>
      </c>
      <c r="C9" s="159" t="s">
        <v>155</v>
      </c>
      <c r="D9" s="159" t="s">
        <v>154</v>
      </c>
      <c r="E9" s="159" t="s">
        <v>81</v>
      </c>
      <c r="F9" s="284" t="s">
        <v>147</v>
      </c>
      <c r="H9" s="261" t="s">
        <v>108</v>
      </c>
    </row>
    <row r="10" spans="1:9">
      <c r="A10" s="164">
        <v>1</v>
      </c>
      <c r="B10" s="297"/>
      <c r="C10" s="297"/>
      <c r="D10" s="297"/>
      <c r="E10" s="165"/>
      <c r="F10" s="336"/>
      <c r="H10" s="262" t="s">
        <v>266</v>
      </c>
      <c r="I10" s="360" t="s">
        <v>267</v>
      </c>
    </row>
    <row r="11" spans="1:9">
      <c r="A11" s="166">
        <f>A10+1</f>
        <v>2</v>
      </c>
      <c r="B11" s="289"/>
      <c r="C11" s="289"/>
      <c r="D11" s="289"/>
      <c r="E11" s="41"/>
      <c r="F11" s="337"/>
      <c r="H11" s="188"/>
      <c r="I11" s="360" t="s">
        <v>268</v>
      </c>
    </row>
    <row r="12" spans="1:9">
      <c r="A12" s="166">
        <f t="shared" ref="A12:A19" si="0">A11+1</f>
        <v>3</v>
      </c>
      <c r="B12" s="289"/>
      <c r="C12" s="289"/>
      <c r="D12" s="289"/>
      <c r="E12" s="41"/>
      <c r="F12" s="337"/>
    </row>
    <row r="13" spans="1:9">
      <c r="A13" s="166">
        <f t="shared" si="0"/>
        <v>4</v>
      </c>
      <c r="B13" s="289"/>
      <c r="C13" s="289"/>
      <c r="D13" s="289"/>
      <c r="E13" s="41"/>
      <c r="F13" s="337"/>
    </row>
    <row r="14" spans="1:9">
      <c r="A14" s="166">
        <f t="shared" si="0"/>
        <v>5</v>
      </c>
      <c r="B14" s="289"/>
      <c r="C14" s="289"/>
      <c r="D14" s="289"/>
      <c r="E14" s="41"/>
      <c r="F14" s="337"/>
    </row>
    <row r="15" spans="1:9">
      <c r="A15" s="166">
        <f t="shared" si="0"/>
        <v>6</v>
      </c>
      <c r="B15" s="289"/>
      <c r="C15" s="289"/>
      <c r="D15" s="289"/>
      <c r="E15" s="41"/>
      <c r="F15" s="337"/>
    </row>
    <row r="16" spans="1:9">
      <c r="A16" s="166">
        <f t="shared" si="0"/>
        <v>7</v>
      </c>
      <c r="B16" s="289"/>
      <c r="C16" s="289"/>
      <c r="D16" s="289"/>
      <c r="E16" s="41"/>
      <c r="F16" s="337"/>
    </row>
    <row r="17" spans="1:6">
      <c r="A17" s="166">
        <f t="shared" si="0"/>
        <v>8</v>
      </c>
      <c r="B17" s="289"/>
      <c r="C17" s="289"/>
      <c r="D17" s="289"/>
      <c r="E17" s="41"/>
      <c r="F17" s="337"/>
    </row>
    <row r="18" spans="1:6">
      <c r="A18" s="166">
        <f t="shared" si="0"/>
        <v>9</v>
      </c>
      <c r="B18" s="289"/>
      <c r="C18" s="289"/>
      <c r="D18" s="289"/>
      <c r="E18" s="41"/>
      <c r="F18" s="337"/>
    </row>
    <row r="19" spans="1:6" ht="15.75" thickBot="1">
      <c r="A19" s="299">
        <f t="shared" si="0"/>
        <v>10</v>
      </c>
      <c r="B19" s="300"/>
      <c r="C19" s="300"/>
      <c r="D19" s="300"/>
      <c r="E19" s="155"/>
      <c r="F19" s="338"/>
    </row>
    <row r="20" spans="1:6" ht="15.75" thickBot="1">
      <c r="A20" s="339"/>
      <c r="B20" s="123"/>
      <c r="C20" s="123"/>
      <c r="D20" s="123"/>
      <c r="E20" s="125" t="str">
        <f>"Total "&amp;LEFT(A7,3)</f>
        <v>Total I24</v>
      </c>
      <c r="F20" s="301">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106</v>
      </c>
      <c r="AA1" s="303"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tabColor theme="4"/>
  </sheetPr>
  <dimension ref="A1:E62"/>
  <sheetViews>
    <sheetView showGridLines="0" showRowColHeaders="0" zoomScale="115" zoomScaleNormal="115" workbookViewId="0">
      <selection activeCell="C6" sqref="C6"/>
    </sheetView>
  </sheetViews>
  <sheetFormatPr defaultRowHeight="15"/>
  <cols>
    <col min="1" max="1" width="3.85546875" style="188" customWidth="1"/>
    <col min="2" max="2" width="9.140625" customWidth="1"/>
    <col min="3" max="3" width="55" customWidth="1"/>
    <col min="4" max="4" width="9.42578125" style="75" customWidth="1"/>
    <col min="5" max="5" width="14.28515625" customWidth="1"/>
  </cols>
  <sheetData>
    <row r="1" spans="2:5">
      <c r="B1" s="89" t="s">
        <v>187</v>
      </c>
      <c r="D1"/>
    </row>
    <row r="2" spans="2:5">
      <c r="B2" s="89"/>
      <c r="D2"/>
    </row>
    <row r="3" spans="2:5" ht="45">
      <c r="B3" s="74" t="s">
        <v>63</v>
      </c>
      <c r="C3" s="12" t="s">
        <v>17</v>
      </c>
      <c r="D3" s="74" t="s">
        <v>18</v>
      </c>
      <c r="E3" s="12" t="s">
        <v>97</v>
      </c>
    </row>
    <row r="4" spans="2:5" ht="30">
      <c r="B4" s="80" t="s">
        <v>112</v>
      </c>
      <c r="C4" s="11" t="s">
        <v>20</v>
      </c>
      <c r="D4" s="80" t="s">
        <v>196</v>
      </c>
      <c r="E4" s="77" t="s">
        <v>98</v>
      </c>
    </row>
    <row r="5" spans="2:5">
      <c r="B5" s="80" t="s">
        <v>113</v>
      </c>
      <c r="C5" s="11" t="s">
        <v>22</v>
      </c>
      <c r="D5" s="80" t="s">
        <v>197</v>
      </c>
      <c r="E5" s="77" t="s">
        <v>16</v>
      </c>
    </row>
    <row r="6" spans="2:5" ht="30">
      <c r="B6" s="80" t="s">
        <v>114</v>
      </c>
      <c r="C6" s="31" t="s">
        <v>24</v>
      </c>
      <c r="D6" s="80" t="s">
        <v>198</v>
      </c>
      <c r="E6" s="77" t="s">
        <v>25</v>
      </c>
    </row>
    <row r="7" spans="2:5">
      <c r="B7" s="80" t="s">
        <v>115</v>
      </c>
      <c r="C7" s="11" t="s">
        <v>199</v>
      </c>
      <c r="D7" s="80" t="s">
        <v>198</v>
      </c>
      <c r="E7" s="77" t="s">
        <v>27</v>
      </c>
    </row>
    <row r="8" spans="2:5" s="56" customFormat="1" ht="60">
      <c r="B8" s="80" t="s">
        <v>116</v>
      </c>
      <c r="C8" s="77" t="s">
        <v>200</v>
      </c>
      <c r="D8" s="80" t="s">
        <v>198</v>
      </c>
      <c r="E8" s="77" t="s">
        <v>27</v>
      </c>
    </row>
    <row r="9" spans="2:5" ht="30" customHeight="1">
      <c r="B9" s="80" t="s">
        <v>117</v>
      </c>
      <c r="C9" s="15" t="s">
        <v>201</v>
      </c>
      <c r="D9" s="80" t="s">
        <v>202</v>
      </c>
      <c r="E9" s="77" t="s">
        <v>27</v>
      </c>
    </row>
    <row r="10" spans="2:5" ht="30" customHeight="1">
      <c r="B10" s="80" t="s">
        <v>118</v>
      </c>
      <c r="C10" s="15" t="s">
        <v>203</v>
      </c>
      <c r="D10" s="80" t="s">
        <v>202</v>
      </c>
      <c r="E10" s="77" t="s">
        <v>27</v>
      </c>
    </row>
    <row r="11" spans="2:5" ht="30">
      <c r="B11" s="80" t="s">
        <v>119</v>
      </c>
      <c r="C11" s="15" t="s">
        <v>204</v>
      </c>
      <c r="D11" s="80" t="s">
        <v>198</v>
      </c>
      <c r="E11" s="77" t="s">
        <v>32</v>
      </c>
    </row>
    <row r="12" spans="2:5" ht="30">
      <c r="B12" s="80" t="s">
        <v>120</v>
      </c>
      <c r="C12" s="11" t="s">
        <v>205</v>
      </c>
      <c r="D12" s="80" t="s">
        <v>206</v>
      </c>
      <c r="E12" s="77" t="s">
        <v>32</v>
      </c>
    </row>
    <row r="13" spans="2:5" ht="62.25" customHeight="1">
      <c r="B13" s="80" t="s">
        <v>121</v>
      </c>
      <c r="C13" s="76" t="s">
        <v>207</v>
      </c>
      <c r="D13" s="80" t="s">
        <v>208</v>
      </c>
      <c r="E13" s="77" t="s">
        <v>35</v>
      </c>
    </row>
    <row r="14" spans="2:5" ht="60">
      <c r="B14" s="81" t="s">
        <v>122</v>
      </c>
      <c r="C14" s="15" t="s">
        <v>209</v>
      </c>
      <c r="D14" s="80" t="s">
        <v>210</v>
      </c>
      <c r="E14" s="77" t="s">
        <v>37</v>
      </c>
    </row>
    <row r="15" spans="2:5" ht="76.5" customHeight="1">
      <c r="B15" s="82"/>
      <c r="C15" s="15" t="s">
        <v>211</v>
      </c>
      <c r="D15" s="80" t="s">
        <v>212</v>
      </c>
      <c r="E15" s="77" t="s">
        <v>38</v>
      </c>
    </row>
    <row r="16" spans="2:5" ht="30">
      <c r="B16" s="83"/>
      <c r="C16" s="35" t="s">
        <v>213</v>
      </c>
      <c r="D16" s="80" t="s">
        <v>214</v>
      </c>
      <c r="E16" s="77" t="s">
        <v>39</v>
      </c>
    </row>
    <row r="17" spans="2:5" ht="90" customHeight="1">
      <c r="B17" s="80" t="s">
        <v>123</v>
      </c>
      <c r="C17" s="15" t="s">
        <v>215</v>
      </c>
      <c r="D17" s="80" t="s">
        <v>216</v>
      </c>
      <c r="E17" s="77" t="s">
        <v>59</v>
      </c>
    </row>
    <row r="18" spans="2:5" ht="61.5" customHeight="1">
      <c r="B18" s="80" t="s">
        <v>124</v>
      </c>
      <c r="C18" s="15" t="s">
        <v>217</v>
      </c>
      <c r="D18" s="80" t="s">
        <v>218</v>
      </c>
      <c r="E18" s="77" t="s">
        <v>59</v>
      </c>
    </row>
    <row r="19" spans="2:5" ht="75" customHeight="1">
      <c r="B19" s="578" t="s">
        <v>125</v>
      </c>
      <c r="C19" s="11" t="s">
        <v>219</v>
      </c>
      <c r="D19" s="80" t="s">
        <v>220</v>
      </c>
      <c r="E19" s="77" t="s">
        <v>59</v>
      </c>
    </row>
    <row r="20" spans="2:5" ht="45">
      <c r="B20" s="579"/>
      <c r="C20" s="11" t="s">
        <v>221</v>
      </c>
      <c r="D20" s="80" t="s">
        <v>222</v>
      </c>
      <c r="E20" s="77" t="s">
        <v>59</v>
      </c>
    </row>
    <row r="21" spans="2:5" ht="60">
      <c r="B21" s="226"/>
      <c r="C21" s="11" t="s">
        <v>62</v>
      </c>
      <c r="D21" s="80" t="s">
        <v>223</v>
      </c>
      <c r="E21" s="77" t="s">
        <v>59</v>
      </c>
    </row>
    <row r="22" spans="2:5" s="188" customFormat="1" ht="75">
      <c r="B22" s="80" t="s">
        <v>0</v>
      </c>
      <c r="C22" s="11" t="s">
        <v>224</v>
      </c>
      <c r="D22" s="80" t="s">
        <v>225</v>
      </c>
      <c r="E22" s="77" t="s">
        <v>59</v>
      </c>
    </row>
    <row r="23" spans="2:5" ht="135.75" customHeight="1">
      <c r="B23" s="86" t="s">
        <v>126</v>
      </c>
      <c r="C23" s="84" t="s">
        <v>226</v>
      </c>
      <c r="D23" s="85" t="s">
        <v>227</v>
      </c>
      <c r="E23" s="84" t="s">
        <v>228</v>
      </c>
    </row>
    <row r="24" spans="2:5" ht="60">
      <c r="B24" s="83" t="s">
        <v>127</v>
      </c>
      <c r="C24" s="70" t="s">
        <v>229</v>
      </c>
      <c r="D24" s="83" t="s">
        <v>230</v>
      </c>
      <c r="E24" s="79" t="s">
        <v>65</v>
      </c>
    </row>
    <row r="25" spans="2:5" ht="75">
      <c r="B25" s="80" t="s">
        <v>128</v>
      </c>
      <c r="C25" s="15" t="s">
        <v>231</v>
      </c>
      <c r="D25" s="80" t="s">
        <v>232</v>
      </c>
      <c r="E25" s="77" t="s">
        <v>67</v>
      </c>
    </row>
    <row r="26" spans="2:5" ht="106.5" customHeight="1">
      <c r="B26" s="80" t="s">
        <v>129</v>
      </c>
      <c r="C26" s="88" t="s">
        <v>233</v>
      </c>
      <c r="D26" s="80" t="s">
        <v>99</v>
      </c>
      <c r="E26" s="77" t="s">
        <v>41</v>
      </c>
    </row>
    <row r="27" spans="2:5" ht="45">
      <c r="B27" s="80" t="s">
        <v>130</v>
      </c>
      <c r="C27" s="87" t="s">
        <v>234</v>
      </c>
      <c r="D27" s="80" t="s">
        <v>235</v>
      </c>
      <c r="E27" s="77" t="s">
        <v>43</v>
      </c>
    </row>
    <row r="28" spans="2:5" ht="30">
      <c r="B28" s="80" t="s">
        <v>131</v>
      </c>
      <c r="C28" s="79" t="s">
        <v>236</v>
      </c>
      <c r="D28" s="80" t="s">
        <v>232</v>
      </c>
      <c r="E28" s="77" t="s">
        <v>43</v>
      </c>
    </row>
    <row r="29" spans="2:5" ht="107.25" customHeight="1">
      <c r="B29" s="80" t="s">
        <v>132</v>
      </c>
      <c r="C29" s="78" t="s">
        <v>264</v>
      </c>
      <c r="D29" s="80" t="s">
        <v>100</v>
      </c>
      <c r="E29" s="77" t="s">
        <v>46</v>
      </c>
    </row>
    <row r="30" spans="2:5" ht="75">
      <c r="B30" s="80" t="s">
        <v>133</v>
      </c>
      <c r="C30" s="77" t="s">
        <v>237</v>
      </c>
      <c r="D30" s="80" t="s">
        <v>238</v>
      </c>
      <c r="E30" s="77" t="s">
        <v>41</v>
      </c>
    </row>
    <row r="31" spans="2:5" ht="75">
      <c r="B31" s="80" t="s">
        <v>239</v>
      </c>
      <c r="C31" s="77" t="s">
        <v>49</v>
      </c>
      <c r="D31" s="80" t="s">
        <v>240</v>
      </c>
      <c r="E31" s="77" t="s">
        <v>241</v>
      </c>
    </row>
    <row r="33" spans="2:5" s="188" customFormat="1">
      <c r="B33" s="583" t="s">
        <v>193</v>
      </c>
      <c r="C33" s="581"/>
      <c r="D33" s="581"/>
      <c r="E33" s="581"/>
    </row>
    <row r="34" spans="2:5" s="188" customFormat="1">
      <c r="B34" s="581"/>
      <c r="C34" s="581"/>
      <c r="D34" s="581"/>
      <c r="E34" s="581"/>
    </row>
    <row r="35" spans="2:5" s="188" customFormat="1">
      <c r="B35" s="581"/>
      <c r="C35" s="581"/>
      <c r="D35" s="581"/>
      <c r="E35" s="581"/>
    </row>
    <row r="36" spans="2:5" s="188" customFormat="1">
      <c r="B36" s="581"/>
      <c r="C36" s="581"/>
      <c r="D36" s="581"/>
      <c r="E36" s="581"/>
    </row>
    <row r="37" spans="2:5" s="188" customFormat="1">
      <c r="B37" s="581"/>
      <c r="C37" s="581"/>
      <c r="D37" s="581"/>
      <c r="E37" s="581"/>
    </row>
    <row r="38" spans="2:5" s="188" customFormat="1">
      <c r="B38" s="581"/>
      <c r="C38" s="581"/>
      <c r="D38" s="581"/>
      <c r="E38" s="581"/>
    </row>
    <row r="39" spans="2:5" s="188" customFormat="1">
      <c r="B39" s="581"/>
      <c r="C39" s="581"/>
      <c r="D39" s="581"/>
      <c r="E39" s="581"/>
    </row>
    <row r="40" spans="2:5" s="188" customFormat="1" ht="128.25" customHeight="1">
      <c r="B40" s="581"/>
      <c r="C40" s="581"/>
      <c r="D40" s="581"/>
      <c r="E40" s="581"/>
    </row>
    <row r="41" spans="2:5" s="188" customFormat="1">
      <c r="B41" s="582" t="s">
        <v>191</v>
      </c>
      <c r="C41" s="582"/>
      <c r="D41" s="582"/>
      <c r="E41" s="582"/>
    </row>
    <row r="42" spans="2:5" ht="48.75" customHeight="1">
      <c r="B42" s="580" t="s">
        <v>50</v>
      </c>
      <c r="C42" s="580"/>
      <c r="D42" s="580"/>
      <c r="E42" s="580"/>
    </row>
    <row r="43" spans="2:5" ht="64.5" customHeight="1">
      <c r="B43" s="580" t="s">
        <v>188</v>
      </c>
      <c r="C43" s="580"/>
      <c r="D43" s="580"/>
      <c r="E43" s="580"/>
    </row>
    <row r="44" spans="2:5" ht="59.25" customHeight="1">
      <c r="B44" s="580" t="s">
        <v>189</v>
      </c>
      <c r="C44" s="580"/>
      <c r="D44" s="580"/>
      <c r="E44" s="580"/>
    </row>
    <row r="45" spans="2:5" s="188" customFormat="1" ht="46.5" customHeight="1">
      <c r="B45" s="580" t="s">
        <v>190</v>
      </c>
      <c r="C45" s="580"/>
      <c r="D45" s="580"/>
      <c r="E45" s="580"/>
    </row>
    <row r="46" spans="2:5" ht="32.25" customHeight="1">
      <c r="B46" s="581" t="s">
        <v>192</v>
      </c>
      <c r="C46" s="581"/>
      <c r="D46" s="581"/>
      <c r="E46" s="581"/>
    </row>
    <row r="47" spans="2:5">
      <c r="B47" s="586" t="s">
        <v>179</v>
      </c>
      <c r="C47" s="581"/>
      <c r="D47" s="581"/>
      <c r="E47" s="581"/>
    </row>
    <row r="48" spans="2:5">
      <c r="B48" s="581"/>
      <c r="C48" s="581"/>
      <c r="D48" s="581"/>
      <c r="E48" s="581"/>
    </row>
    <row r="49" spans="2:5">
      <c r="B49" s="581"/>
      <c r="C49" s="581"/>
      <c r="D49" s="581"/>
      <c r="E49" s="581"/>
    </row>
    <row r="50" spans="2:5">
      <c r="B50" s="581"/>
      <c r="C50" s="581"/>
      <c r="D50" s="581"/>
      <c r="E50" s="581"/>
    </row>
    <row r="51" spans="2:5">
      <c r="B51" s="581"/>
      <c r="C51" s="581"/>
      <c r="D51" s="581"/>
      <c r="E51" s="581"/>
    </row>
    <row r="52" spans="2:5">
      <c r="B52" s="581"/>
      <c r="C52" s="581"/>
      <c r="D52" s="581"/>
      <c r="E52" s="581"/>
    </row>
    <row r="53" spans="2:5">
      <c r="B53" s="581"/>
      <c r="C53" s="581"/>
      <c r="D53" s="581"/>
      <c r="E53" s="581"/>
    </row>
    <row r="54" spans="2:5" ht="114" customHeight="1">
      <c r="B54" s="581"/>
      <c r="C54" s="581"/>
      <c r="D54" s="581"/>
      <c r="E54" s="581"/>
    </row>
    <row r="56" spans="2:5">
      <c r="B56" s="360" t="s">
        <v>194</v>
      </c>
    </row>
    <row r="57" spans="2:5" ht="63" customHeight="1">
      <c r="B57" s="584" t="s">
        <v>195</v>
      </c>
      <c r="C57" s="585"/>
      <c r="D57" s="585"/>
      <c r="E57" s="585"/>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89" t="s">
        <v>103</v>
      </c>
    </row>
    <row r="3" spans="1:8" ht="64.5" customHeight="1">
      <c r="A3" s="91" t="s">
        <v>2</v>
      </c>
      <c r="B3" s="90" t="s">
        <v>1</v>
      </c>
      <c r="C3" s="92" t="s">
        <v>3</v>
      </c>
      <c r="D3" s="92"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62" t="s">
        <v>8</v>
      </c>
      <c r="B7" s="361" t="s">
        <v>244</v>
      </c>
      <c r="C7" s="362" t="s">
        <v>12</v>
      </c>
      <c r="D7" s="362"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workbookViewId="0">
      <selection activeCell="K22" sqref="K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5" t="str">
        <f>'Date initiale'!C3</f>
        <v>Universitatea de Arhitectură și Urbanism "Ion Mincu" București</v>
      </c>
      <c r="B1" s="255"/>
      <c r="C1" s="255"/>
      <c r="D1" s="2"/>
      <c r="E1" s="2"/>
      <c r="F1" s="3"/>
      <c r="G1" s="3"/>
      <c r="H1" s="3"/>
      <c r="I1" s="3"/>
    </row>
    <row r="2" spans="1:31" ht="15.75">
      <c r="A2" s="255" t="str">
        <f>'Date initiale'!B4&amp;" "&amp;'Date initiale'!C4</f>
        <v>Facultatea ARHITECTURA</v>
      </c>
      <c r="B2" s="255"/>
      <c r="C2" s="255"/>
      <c r="D2" s="2"/>
      <c r="E2" s="2"/>
      <c r="F2" s="3"/>
      <c r="G2" s="3"/>
      <c r="H2" s="3"/>
      <c r="I2" s="3"/>
    </row>
    <row r="3" spans="1:31" ht="15.75">
      <c r="A3" s="255" t="str">
        <f>'Date initiale'!B5&amp;" "&amp;'Date initiale'!C5</f>
        <v>Departamentul Sinteza Proiectării de Arhitectură</v>
      </c>
      <c r="B3" s="255"/>
      <c r="C3" s="255"/>
      <c r="D3" s="2"/>
      <c r="E3" s="2"/>
      <c r="F3" s="2"/>
      <c r="G3" s="2"/>
      <c r="H3" s="2"/>
      <c r="I3" s="2"/>
    </row>
    <row r="4" spans="1:31" ht="15.75">
      <c r="A4" s="588" t="str">
        <f>'Date initiale'!C6&amp;", "&amp;'Date initiale'!C7</f>
        <v>[Zamfir, Mihaela Magdalena], C22</v>
      </c>
      <c r="B4" s="588"/>
      <c r="C4" s="588"/>
      <c r="D4" s="2"/>
      <c r="E4" s="2"/>
      <c r="F4" s="3"/>
      <c r="G4" s="3"/>
      <c r="H4" s="3"/>
      <c r="I4" s="3"/>
    </row>
    <row r="5" spans="1:31" s="188" customFormat="1" ht="15.75">
      <c r="A5" s="256"/>
      <c r="B5" s="256"/>
      <c r="C5" s="256"/>
      <c r="D5" s="2"/>
      <c r="E5" s="2"/>
      <c r="F5" s="3"/>
      <c r="G5" s="3"/>
      <c r="H5" s="3"/>
      <c r="I5" s="3"/>
    </row>
    <row r="6" spans="1:31" ht="15.75">
      <c r="A6" s="587" t="s">
        <v>110</v>
      </c>
      <c r="B6" s="587"/>
      <c r="C6" s="587"/>
      <c r="D6" s="587"/>
      <c r="E6" s="587"/>
      <c r="F6" s="587"/>
      <c r="G6" s="587"/>
      <c r="H6" s="587"/>
      <c r="I6" s="587"/>
    </row>
    <row r="7" spans="1:31" ht="15.75">
      <c r="A7" s="587" t="str">
        <f>'Descriere indicatori'!B4&amp;". "&amp;'Descriere indicatori'!C4</f>
        <v xml:space="preserve">I1. Cărţi de autor/capitole publicate la edituri cu prestigiu internaţional* </v>
      </c>
      <c r="B7" s="587"/>
      <c r="C7" s="587"/>
      <c r="D7" s="587"/>
      <c r="E7" s="587"/>
      <c r="F7" s="587"/>
      <c r="G7" s="587"/>
      <c r="H7" s="587"/>
      <c r="I7" s="587"/>
    </row>
    <row r="8" spans="1:31" ht="16.5" thickBot="1">
      <c r="A8" s="38"/>
      <c r="B8" s="38"/>
      <c r="C8" s="38"/>
      <c r="D8" s="38"/>
      <c r="E8" s="38"/>
      <c r="F8" s="38"/>
      <c r="G8" s="38"/>
      <c r="H8" s="38"/>
      <c r="I8" s="38"/>
    </row>
    <row r="9" spans="1:31" s="6" customFormat="1" ht="60.75" thickBot="1">
      <c r="A9" s="194" t="s">
        <v>55</v>
      </c>
      <c r="B9" s="195" t="s">
        <v>83</v>
      </c>
      <c r="C9" s="195" t="s">
        <v>175</v>
      </c>
      <c r="D9" s="195" t="s">
        <v>85</v>
      </c>
      <c r="E9" s="195" t="s">
        <v>86</v>
      </c>
      <c r="F9" s="196" t="s">
        <v>87</v>
      </c>
      <c r="G9" s="195" t="s">
        <v>88</v>
      </c>
      <c r="H9" s="195" t="s">
        <v>89</v>
      </c>
      <c r="I9" s="197" t="s">
        <v>90</v>
      </c>
      <c r="J9" s="4"/>
      <c r="K9" s="261" t="s">
        <v>108</v>
      </c>
      <c r="L9" s="5"/>
      <c r="M9" s="5"/>
      <c r="N9" s="5"/>
      <c r="O9" s="5"/>
      <c r="P9" s="5"/>
      <c r="Q9" s="5"/>
      <c r="R9" s="5"/>
      <c r="S9" s="5"/>
      <c r="T9" s="5"/>
      <c r="U9" s="5"/>
      <c r="V9" s="5"/>
      <c r="W9" s="5"/>
      <c r="X9" s="5"/>
      <c r="Y9" s="5"/>
      <c r="Z9" s="5"/>
      <c r="AA9" s="5"/>
      <c r="AB9" s="5"/>
      <c r="AC9" s="5"/>
      <c r="AD9" s="5"/>
      <c r="AE9" s="5"/>
    </row>
    <row r="10" spans="1:31" s="6" customFormat="1" ht="15.75">
      <c r="A10" s="109">
        <v>1</v>
      </c>
      <c r="B10" s="110"/>
      <c r="C10" s="110"/>
      <c r="D10" s="110"/>
      <c r="E10" s="111"/>
      <c r="F10" s="112"/>
      <c r="G10" s="112"/>
      <c r="H10" s="112"/>
      <c r="I10" s="308"/>
      <c r="J10" s="8"/>
      <c r="K10" s="262" t="s">
        <v>109</v>
      </c>
      <c r="L10" s="363" t="s">
        <v>245</v>
      </c>
      <c r="M10" s="9"/>
      <c r="N10" s="9"/>
      <c r="O10" s="9"/>
      <c r="P10" s="9"/>
      <c r="Q10" s="9"/>
      <c r="R10" s="9"/>
      <c r="S10" s="9"/>
      <c r="T10" s="9"/>
      <c r="U10" s="10"/>
      <c r="V10" s="10"/>
      <c r="W10" s="10"/>
      <c r="X10" s="10"/>
      <c r="Y10" s="10"/>
      <c r="Z10" s="10"/>
      <c r="AA10" s="10"/>
      <c r="AB10" s="10"/>
      <c r="AC10" s="10"/>
      <c r="AD10" s="10"/>
      <c r="AE10" s="10"/>
    </row>
    <row r="11" spans="1:31" s="6" customFormat="1" ht="15.75">
      <c r="A11" s="113">
        <f>A10+1</f>
        <v>2</v>
      </c>
      <c r="B11" s="114"/>
      <c r="C11" s="115"/>
      <c r="D11" s="114"/>
      <c r="E11" s="116"/>
      <c r="F11" s="117"/>
      <c r="G11" s="118"/>
      <c r="H11" s="118"/>
      <c r="I11" s="309"/>
      <c r="J11" s="8"/>
      <c r="K11" s="260"/>
      <c r="L11" s="9"/>
      <c r="M11" s="9"/>
      <c r="N11" s="9"/>
      <c r="O11" s="9"/>
      <c r="P11" s="9"/>
      <c r="Q11" s="9"/>
      <c r="R11" s="9"/>
      <c r="S11" s="9"/>
      <c r="T11" s="9"/>
      <c r="U11" s="10"/>
      <c r="V11" s="10"/>
      <c r="W11" s="10"/>
      <c r="X11" s="10"/>
      <c r="Y11" s="10"/>
      <c r="Z11" s="10"/>
      <c r="AA11" s="10"/>
      <c r="AB11" s="10"/>
      <c r="AC11" s="10"/>
      <c r="AD11" s="10"/>
      <c r="AE11" s="10"/>
    </row>
    <row r="12" spans="1:31" s="6" customFormat="1" ht="15.75">
      <c r="A12" s="113">
        <f t="shared" ref="A12:A19" si="0">A11+1</f>
        <v>3</v>
      </c>
      <c r="B12" s="115"/>
      <c r="C12" s="115"/>
      <c r="D12" s="115"/>
      <c r="E12" s="116"/>
      <c r="F12" s="117"/>
      <c r="G12" s="118"/>
      <c r="H12" s="118"/>
      <c r="I12" s="309"/>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3">
        <f t="shared" si="0"/>
        <v>4</v>
      </c>
      <c r="B13" s="114"/>
      <c r="C13" s="115"/>
      <c r="D13" s="114"/>
      <c r="E13" s="116"/>
      <c r="F13" s="117"/>
      <c r="G13" s="118"/>
      <c r="H13" s="118"/>
      <c r="I13" s="309"/>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3">
        <f t="shared" si="0"/>
        <v>5</v>
      </c>
      <c r="B14" s="115"/>
      <c r="C14" s="115"/>
      <c r="D14" s="115"/>
      <c r="E14" s="116"/>
      <c r="F14" s="117"/>
      <c r="G14" s="118"/>
      <c r="H14" s="118"/>
      <c r="I14" s="309"/>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3">
        <f t="shared" si="0"/>
        <v>6</v>
      </c>
      <c r="B15" s="115"/>
      <c r="C15" s="115"/>
      <c r="D15" s="115"/>
      <c r="E15" s="116"/>
      <c r="F15" s="117"/>
      <c r="G15" s="118"/>
      <c r="H15" s="118"/>
      <c r="I15" s="309"/>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3">
        <f t="shared" si="0"/>
        <v>7</v>
      </c>
      <c r="B16" s="114"/>
      <c r="C16" s="115"/>
      <c r="D16" s="114"/>
      <c r="E16" s="116"/>
      <c r="F16" s="117"/>
      <c r="G16" s="118"/>
      <c r="H16" s="118"/>
      <c r="I16" s="309"/>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3">
        <f t="shared" si="0"/>
        <v>8</v>
      </c>
      <c r="B17" s="115"/>
      <c r="C17" s="115"/>
      <c r="D17" s="115"/>
      <c r="E17" s="116"/>
      <c r="F17" s="117"/>
      <c r="G17" s="118"/>
      <c r="H17" s="118"/>
      <c r="I17" s="309"/>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3">
        <f t="shared" si="0"/>
        <v>9</v>
      </c>
      <c r="B18" s="114"/>
      <c r="C18" s="115"/>
      <c r="D18" s="114"/>
      <c r="E18" s="116"/>
      <c r="F18" s="117"/>
      <c r="G18" s="118"/>
      <c r="H18" s="118"/>
      <c r="I18" s="309"/>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4">
        <f t="shared" si="0"/>
        <v>10</v>
      </c>
      <c r="B19" s="119"/>
      <c r="C19" s="119"/>
      <c r="D19" s="119"/>
      <c r="E19" s="120"/>
      <c r="F19" s="121"/>
      <c r="G19" s="122"/>
      <c r="H19" s="122"/>
      <c r="I19" s="310"/>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39"/>
      <c r="B20" s="123"/>
      <c r="C20" s="123"/>
      <c r="D20" s="123"/>
      <c r="E20" s="123"/>
      <c r="F20" s="123"/>
      <c r="G20" s="123"/>
      <c r="H20" s="125" t="str">
        <f>"Total "&amp;LEFT(A7,2)</f>
        <v>Total I1</v>
      </c>
      <c r="I20" s="126">
        <f>SUM(I10:I19)</f>
        <v>0</v>
      </c>
    </row>
    <row r="22" spans="1:31" ht="33.75" customHeight="1">
      <c r="A22" s="58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9"/>
      <c r="C22" s="589"/>
      <c r="D22" s="589"/>
      <c r="E22" s="589"/>
      <c r="F22" s="589"/>
      <c r="G22" s="589"/>
      <c r="H22" s="589"/>
      <c r="I22" s="589"/>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workbookViewId="0">
      <selection activeCell="P15" sqref="P15"/>
    </sheetView>
  </sheetViews>
  <sheetFormatPr defaultRowHeight="15"/>
  <cols>
    <col min="1" max="1" width="5.140625" customWidth="1"/>
    <col min="2" max="2" width="22.140625" customWidth="1"/>
    <col min="3" max="3" width="27.140625" customWidth="1"/>
    <col min="4" max="4" width="21.42578125" customWidth="1"/>
    <col min="5" max="5" width="17.140625" customWidth="1"/>
    <col min="6" max="6" width="6.85546875" customWidth="1"/>
    <col min="7" max="7" width="10" customWidth="1"/>
    <col min="8" max="8" width="10.5703125" customWidth="1"/>
    <col min="9" max="9" width="9.7109375" customWidth="1"/>
  </cols>
  <sheetData>
    <row r="1" spans="1:31" ht="15.75">
      <c r="A1" s="255" t="str">
        <f>'Date initiale'!C3</f>
        <v>Universitatea de Arhitectură și Urbanism "Ion Mincu" București</v>
      </c>
      <c r="B1" s="255"/>
      <c r="C1" s="255"/>
      <c r="D1" s="2"/>
      <c r="E1" s="2"/>
      <c r="F1" s="3"/>
      <c r="G1" s="3"/>
      <c r="H1" s="3"/>
      <c r="I1" s="3"/>
    </row>
    <row r="2" spans="1:31" ht="15.75">
      <c r="A2" s="255" t="str">
        <f>'Date initiale'!B4&amp;" "&amp;'Date initiale'!C4</f>
        <v>Facultatea ARHITECTURA</v>
      </c>
      <c r="B2" s="255"/>
      <c r="C2" s="255"/>
      <c r="D2" s="2"/>
      <c r="E2" s="2"/>
      <c r="F2" s="3"/>
      <c r="G2" s="3"/>
      <c r="H2" s="3"/>
      <c r="I2" s="3"/>
    </row>
    <row r="3" spans="1:31" ht="15.75">
      <c r="A3" s="255" t="str">
        <f>'Date initiale'!B5&amp;" "&amp;'Date initiale'!C5</f>
        <v>Departamentul Sinteza Proiectării de Arhitectură</v>
      </c>
      <c r="B3" s="255"/>
      <c r="C3" s="255"/>
      <c r="D3" s="2"/>
      <c r="E3" s="2"/>
      <c r="F3" s="2"/>
      <c r="G3" s="2"/>
      <c r="H3" s="2"/>
      <c r="I3" s="2"/>
    </row>
    <row r="4" spans="1:31" ht="15.75">
      <c r="A4" s="588" t="str">
        <f>'Date initiale'!C6&amp;", "&amp;'Date initiale'!C7</f>
        <v>[Zamfir, Mihaela Magdalena], C22</v>
      </c>
      <c r="B4" s="588"/>
      <c r="C4" s="588"/>
      <c r="D4" s="2"/>
      <c r="E4" s="2"/>
      <c r="F4" s="3"/>
      <c r="G4" s="3"/>
      <c r="H4" s="3"/>
      <c r="I4" s="3"/>
    </row>
    <row r="5" spans="1:31" s="188" customFormat="1" ht="15.75">
      <c r="A5" s="256"/>
      <c r="B5" s="256"/>
      <c r="C5" s="256"/>
      <c r="D5" s="2"/>
      <c r="E5" s="2"/>
      <c r="F5" s="3"/>
      <c r="G5" s="3"/>
      <c r="H5" s="3"/>
      <c r="I5" s="3"/>
    </row>
    <row r="6" spans="1:31" ht="15.75">
      <c r="A6" s="587" t="s">
        <v>110</v>
      </c>
      <c r="B6" s="587"/>
      <c r="C6" s="587"/>
      <c r="D6" s="587"/>
      <c r="E6" s="587"/>
      <c r="F6" s="587"/>
      <c r="G6" s="587"/>
      <c r="H6" s="587"/>
      <c r="I6" s="587"/>
    </row>
    <row r="7" spans="1:31" ht="15.75">
      <c r="A7" s="587" t="str">
        <f>'Descriere indicatori'!B5&amp;". "&amp;'Descriere indicatori'!C5</f>
        <v xml:space="preserve">I2. Cărţi de autor publicate la edituri cu prestigiu naţional* </v>
      </c>
      <c r="B7" s="587"/>
      <c r="C7" s="587"/>
      <c r="D7" s="587"/>
      <c r="E7" s="587"/>
      <c r="F7" s="587"/>
      <c r="G7" s="587"/>
      <c r="H7" s="587"/>
      <c r="I7" s="587"/>
    </row>
    <row r="8" spans="1:31" ht="16.5" thickBot="1">
      <c r="A8" s="38"/>
      <c r="B8" s="38"/>
      <c r="C8" s="38"/>
      <c r="D8" s="38"/>
      <c r="E8" s="38"/>
      <c r="F8" s="38"/>
      <c r="G8" s="38"/>
      <c r="H8" s="38"/>
      <c r="I8" s="38"/>
    </row>
    <row r="9" spans="1:31" s="6" customFormat="1" ht="60.75" thickBot="1">
      <c r="A9" s="198" t="s">
        <v>55</v>
      </c>
      <c r="B9" s="199" t="s">
        <v>83</v>
      </c>
      <c r="C9" s="199" t="s">
        <v>84</v>
      </c>
      <c r="D9" s="199" t="s">
        <v>85</v>
      </c>
      <c r="E9" s="199" t="s">
        <v>86</v>
      </c>
      <c r="F9" s="200" t="s">
        <v>87</v>
      </c>
      <c r="G9" s="199" t="s">
        <v>88</v>
      </c>
      <c r="H9" s="199" t="s">
        <v>89</v>
      </c>
      <c r="I9" s="201" t="s">
        <v>90</v>
      </c>
      <c r="J9" s="4"/>
      <c r="K9" s="261" t="s">
        <v>108</v>
      </c>
      <c r="L9" s="5"/>
      <c r="M9" s="5"/>
      <c r="N9" s="5"/>
      <c r="O9" s="5"/>
      <c r="P9" s="5"/>
      <c r="Q9" s="5"/>
      <c r="R9" s="5"/>
      <c r="S9" s="5"/>
      <c r="T9" s="5"/>
      <c r="U9" s="5"/>
      <c r="V9" s="5"/>
      <c r="W9" s="5"/>
      <c r="X9" s="5"/>
      <c r="Y9" s="5"/>
      <c r="Z9" s="5"/>
      <c r="AA9" s="5"/>
      <c r="AB9" s="5"/>
      <c r="AC9" s="5"/>
      <c r="AD9" s="5"/>
      <c r="AE9" s="5"/>
    </row>
    <row r="10" spans="1:31" s="6" customFormat="1" ht="180">
      <c r="A10" s="127">
        <v>1</v>
      </c>
      <c r="B10" s="370" t="s">
        <v>865</v>
      </c>
      <c r="C10" s="129" t="s">
        <v>1044</v>
      </c>
      <c r="D10" s="128" t="s">
        <v>857</v>
      </c>
      <c r="E10" s="130" t="s">
        <v>858</v>
      </c>
      <c r="F10" s="131">
        <v>2021</v>
      </c>
      <c r="G10" s="511">
        <v>263</v>
      </c>
      <c r="H10" s="128" t="s">
        <v>1047</v>
      </c>
      <c r="I10" s="311">
        <v>15</v>
      </c>
      <c r="J10" s="7"/>
      <c r="K10" s="262">
        <v>15</v>
      </c>
      <c r="L10" s="7" t="s">
        <v>246</v>
      </c>
      <c r="M10" s="7"/>
      <c r="N10" s="7"/>
      <c r="O10" s="7"/>
      <c r="P10" s="7"/>
      <c r="Q10" s="7"/>
      <c r="R10" s="7"/>
      <c r="S10" s="7"/>
      <c r="T10" s="7"/>
      <c r="U10" s="7"/>
      <c r="V10" s="7"/>
      <c r="W10" s="7"/>
      <c r="X10" s="7"/>
      <c r="Y10" s="7"/>
      <c r="Z10" s="7"/>
      <c r="AA10" s="7"/>
      <c r="AB10" s="7"/>
      <c r="AC10" s="7"/>
      <c r="AD10" s="7"/>
      <c r="AE10" s="7"/>
    </row>
    <row r="11" spans="1:31" s="6" customFormat="1" ht="15.75">
      <c r="A11" s="132">
        <f>A10+1</f>
        <v>2</v>
      </c>
      <c r="B11" s="133"/>
      <c r="C11" s="134"/>
      <c r="D11" s="133"/>
      <c r="E11" s="134"/>
      <c r="F11" s="135"/>
      <c r="G11" s="133"/>
      <c r="H11" s="133"/>
      <c r="I11" s="312"/>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2">
        <f t="shared" ref="A12:A19" si="0">A11+1</f>
        <v>3</v>
      </c>
      <c r="B12" s="134"/>
      <c r="C12" s="134"/>
      <c r="D12" s="133"/>
      <c r="E12" s="134"/>
      <c r="F12" s="135"/>
      <c r="G12" s="136"/>
      <c r="H12" s="133"/>
      <c r="I12" s="312"/>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2">
        <f t="shared" si="0"/>
        <v>4</v>
      </c>
      <c r="B13" s="134"/>
      <c r="C13" s="134"/>
      <c r="D13" s="133"/>
      <c r="E13" s="134"/>
      <c r="F13" s="135"/>
      <c r="G13" s="136"/>
      <c r="H13" s="136"/>
      <c r="I13" s="312"/>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2">
        <f t="shared" si="0"/>
        <v>5</v>
      </c>
      <c r="B14" s="133"/>
      <c r="C14" s="134"/>
      <c r="D14" s="133"/>
      <c r="E14" s="134"/>
      <c r="F14" s="135"/>
      <c r="G14" s="133"/>
      <c r="H14" s="133"/>
      <c r="I14" s="312"/>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2">
        <f t="shared" si="0"/>
        <v>6</v>
      </c>
      <c r="B15" s="134"/>
      <c r="C15" s="134"/>
      <c r="D15" s="133"/>
      <c r="E15" s="134"/>
      <c r="F15" s="135"/>
      <c r="G15" s="136"/>
      <c r="H15" s="133"/>
      <c r="I15" s="312"/>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2">
        <f t="shared" si="0"/>
        <v>7</v>
      </c>
      <c r="B16" s="134"/>
      <c r="C16" s="134"/>
      <c r="D16" s="133"/>
      <c r="E16" s="134"/>
      <c r="F16" s="135"/>
      <c r="G16" s="136"/>
      <c r="H16" s="136"/>
      <c r="I16" s="312"/>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2">
        <f t="shared" si="0"/>
        <v>8</v>
      </c>
      <c r="B17" s="137"/>
      <c r="C17" s="134"/>
      <c r="D17" s="137"/>
      <c r="E17" s="138"/>
      <c r="F17" s="135"/>
      <c r="G17" s="136"/>
      <c r="H17" s="136"/>
      <c r="I17" s="312"/>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2">
        <f t="shared" si="0"/>
        <v>9</v>
      </c>
      <c r="B18" s="137"/>
      <c r="C18" s="134"/>
      <c r="D18" s="137"/>
      <c r="E18" s="138"/>
      <c r="F18" s="135"/>
      <c r="G18" s="136"/>
      <c r="H18" s="136"/>
      <c r="I18" s="312"/>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9">
        <f t="shared" si="0"/>
        <v>10</v>
      </c>
      <c r="B19" s="140"/>
      <c r="C19" s="141"/>
      <c r="D19" s="140"/>
      <c r="E19" s="141"/>
      <c r="F19" s="142"/>
      <c r="G19" s="142"/>
      <c r="H19" s="142"/>
      <c r="I19" s="313"/>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47"/>
      <c r="B20" s="143"/>
      <c r="C20" s="143"/>
      <c r="D20" s="143"/>
      <c r="E20" s="143"/>
      <c r="F20" s="143"/>
      <c r="G20" s="143"/>
      <c r="H20" s="125" t="str">
        <f>"Total "&amp;LEFT(A7,2)</f>
        <v>Total I2</v>
      </c>
      <c r="I20" s="147">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58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9"/>
      <c r="C22" s="589"/>
      <c r="D22" s="589"/>
      <c r="E22" s="589"/>
      <c r="F22" s="589"/>
      <c r="G22" s="589"/>
      <c r="H22" s="589"/>
      <c r="I22" s="589"/>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7"/>
  <sheetViews>
    <sheetView topLeftCell="A13" zoomScale="85" zoomScaleNormal="85" workbookViewId="0">
      <selection activeCell="N15" sqref="N15"/>
    </sheetView>
  </sheetViews>
  <sheetFormatPr defaultRowHeight="15"/>
  <cols>
    <col min="1" max="1" width="5.140625" customWidth="1"/>
    <col min="2" max="2" width="22.140625" customWidth="1"/>
    <col min="3" max="3" width="30" customWidth="1"/>
    <col min="4" max="4" width="21.42578125" customWidth="1"/>
    <col min="5" max="5" width="17.85546875" customWidth="1"/>
    <col min="6" max="6" width="6.85546875" customWidth="1"/>
    <col min="7" max="7" width="10" customWidth="1"/>
    <col min="8" max="8" width="10.5703125" customWidth="1"/>
    <col min="9" max="9" width="9.7109375" customWidth="1"/>
  </cols>
  <sheetData>
    <row r="1" spans="1:12">
      <c r="A1" s="255" t="str">
        <f>'Date initiale'!C3</f>
        <v>Universitatea de Arhitectură și Urbanism "Ion Mincu" București</v>
      </c>
      <c r="B1" s="255"/>
      <c r="C1" s="255"/>
    </row>
    <row r="2" spans="1:12">
      <c r="A2" s="255" t="str">
        <f>'Date initiale'!B4&amp;" "&amp;'Date initiale'!C4</f>
        <v>Facultatea ARHITECTURA</v>
      </c>
      <c r="B2" s="255"/>
      <c r="C2" s="255"/>
    </row>
    <row r="3" spans="1:12">
      <c r="A3" s="255" t="str">
        <f>'Date initiale'!B5&amp;" "&amp;'Date initiale'!C5</f>
        <v>Departamentul Sinteza Proiectării de Arhitectură</v>
      </c>
      <c r="B3" s="255"/>
      <c r="C3" s="255"/>
    </row>
    <row r="4" spans="1:12">
      <c r="A4" s="123" t="str">
        <f>'Date initiale'!C6&amp;", "&amp;'Date initiale'!C7</f>
        <v>[Zamfir, Mihaela Magdalena], C22</v>
      </c>
      <c r="B4" s="123"/>
      <c r="C4" s="123"/>
    </row>
    <row r="5" spans="1:12" s="188" customFormat="1">
      <c r="A5" s="123"/>
      <c r="B5" s="123"/>
      <c r="C5" s="123"/>
    </row>
    <row r="6" spans="1:12" ht="15.75">
      <c r="A6" s="587" t="s">
        <v>110</v>
      </c>
      <c r="B6" s="587"/>
      <c r="C6" s="587"/>
      <c r="D6" s="587"/>
      <c r="E6" s="587"/>
      <c r="F6" s="587"/>
      <c r="G6" s="587"/>
      <c r="H6" s="587"/>
      <c r="I6" s="587"/>
    </row>
    <row r="7" spans="1:12" ht="15.75">
      <c r="A7" s="587" t="str">
        <f>'Descriere indicatori'!B6&amp;". "&amp;'Descriere indicatori'!C6</f>
        <v xml:space="preserve">I3. Capitole de autor cuprinse în cărţi publicate la edituri cu prestigiu naţional* </v>
      </c>
      <c r="B7" s="587"/>
      <c r="C7" s="587"/>
      <c r="D7" s="587"/>
      <c r="E7" s="587"/>
      <c r="F7" s="587"/>
      <c r="G7" s="587"/>
      <c r="H7" s="587"/>
      <c r="I7" s="587"/>
    </row>
    <row r="8" spans="1:12" ht="16.5" thickBot="1">
      <c r="A8" s="38"/>
      <c r="B8" s="38"/>
      <c r="C8" s="38"/>
      <c r="D8" s="38"/>
      <c r="E8" s="38"/>
      <c r="F8" s="38"/>
      <c r="G8" s="38"/>
      <c r="H8" s="38"/>
      <c r="I8" s="38"/>
    </row>
    <row r="9" spans="1:12" ht="60.75" thickBot="1">
      <c r="A9" s="441" t="s">
        <v>55</v>
      </c>
      <c r="B9" s="376" t="s">
        <v>83</v>
      </c>
      <c r="C9" s="195" t="s">
        <v>175</v>
      </c>
      <c r="D9" s="195" t="s">
        <v>85</v>
      </c>
      <c r="E9" s="195" t="s">
        <v>86</v>
      </c>
      <c r="F9" s="196" t="s">
        <v>87</v>
      </c>
      <c r="G9" s="195" t="s">
        <v>88</v>
      </c>
      <c r="H9" s="195" t="s">
        <v>89</v>
      </c>
      <c r="I9" s="197" t="s">
        <v>90</v>
      </c>
      <c r="K9" s="261" t="s">
        <v>108</v>
      </c>
    </row>
    <row r="10" spans="1:12" s="188" customFormat="1" ht="315">
      <c r="A10" s="442">
        <v>1</v>
      </c>
      <c r="B10" s="452" t="s">
        <v>274</v>
      </c>
      <c r="C10" s="242" t="s">
        <v>1045</v>
      </c>
      <c r="D10" s="450" t="s">
        <v>857</v>
      </c>
      <c r="E10" s="165" t="s">
        <v>858</v>
      </c>
      <c r="F10" s="149">
        <v>2021</v>
      </c>
      <c r="G10" s="165">
        <v>263</v>
      </c>
      <c r="H10" s="165">
        <v>21</v>
      </c>
      <c r="I10" s="397">
        <v>10</v>
      </c>
      <c r="K10" s="262"/>
    </row>
    <row r="11" spans="1:12" s="188" customFormat="1" ht="240">
      <c r="A11" s="461">
        <v>2</v>
      </c>
      <c r="B11" s="453" t="s">
        <v>863</v>
      </c>
      <c r="C11" s="134" t="s">
        <v>1046</v>
      </c>
      <c r="D11" s="395" t="s">
        <v>857</v>
      </c>
      <c r="E11" s="41" t="s">
        <v>858</v>
      </c>
      <c r="F11" s="157">
        <v>2021</v>
      </c>
      <c r="G11" s="41">
        <v>263</v>
      </c>
      <c r="H11" s="41">
        <v>15</v>
      </c>
      <c r="I11" s="451">
        <v>10</v>
      </c>
      <c r="K11" s="262"/>
    </row>
    <row r="12" spans="1:12" s="391" customFormat="1" ht="120">
      <c r="A12" s="462">
        <v>3</v>
      </c>
      <c r="B12" s="454" t="s">
        <v>851</v>
      </c>
      <c r="C12" s="395" t="s">
        <v>663</v>
      </c>
      <c r="D12" s="395" t="s">
        <v>857</v>
      </c>
      <c r="E12" s="395" t="s">
        <v>859</v>
      </c>
      <c r="F12" s="448">
        <v>2019</v>
      </c>
      <c r="G12" s="395"/>
      <c r="H12" s="395"/>
      <c r="I12" s="451">
        <v>10</v>
      </c>
      <c r="K12" s="398"/>
    </row>
    <row r="13" spans="1:12" ht="180">
      <c r="A13" s="463">
        <v>4</v>
      </c>
      <c r="B13" s="455" t="s">
        <v>274</v>
      </c>
      <c r="C13" s="217" t="s">
        <v>627</v>
      </c>
      <c r="D13" s="395" t="s">
        <v>857</v>
      </c>
      <c r="E13" s="41" t="s">
        <v>860</v>
      </c>
      <c r="F13" s="117">
        <v>2015</v>
      </c>
      <c r="G13" s="117"/>
      <c r="H13" s="117"/>
      <c r="I13" s="316">
        <v>10</v>
      </c>
      <c r="K13" s="262">
        <v>10</v>
      </c>
      <c r="L13" s="360" t="s">
        <v>247</v>
      </c>
    </row>
    <row r="14" spans="1:12" ht="120">
      <c r="A14" s="464">
        <v>5</v>
      </c>
      <c r="B14" s="456" t="s">
        <v>625</v>
      </c>
      <c r="C14" s="134" t="s">
        <v>628</v>
      </c>
      <c r="D14" s="41" t="s">
        <v>662</v>
      </c>
      <c r="E14" s="41" t="s">
        <v>289</v>
      </c>
      <c r="F14" s="117">
        <v>2015</v>
      </c>
      <c r="G14" s="117"/>
      <c r="H14" s="117"/>
      <c r="I14" s="309">
        <v>10</v>
      </c>
      <c r="K14" s="57"/>
    </row>
    <row r="15" spans="1:12" ht="135">
      <c r="A15" s="465" t="s">
        <v>667</v>
      </c>
      <c r="B15" s="455" t="s">
        <v>274</v>
      </c>
      <c r="C15" s="134" t="s">
        <v>629</v>
      </c>
      <c r="D15" s="395" t="s">
        <v>857</v>
      </c>
      <c r="E15" s="41" t="s">
        <v>298</v>
      </c>
      <c r="F15" s="117">
        <v>2013</v>
      </c>
      <c r="G15" s="117"/>
      <c r="H15" s="117"/>
      <c r="I15" s="316">
        <v>10</v>
      </c>
    </row>
    <row r="16" spans="1:12" s="391" customFormat="1" ht="60">
      <c r="A16" s="466" t="s">
        <v>668</v>
      </c>
      <c r="B16" s="457" t="s">
        <v>664</v>
      </c>
      <c r="C16" s="394" t="s">
        <v>292</v>
      </c>
      <c r="D16" s="395" t="s">
        <v>857</v>
      </c>
      <c r="E16" s="395" t="s">
        <v>298</v>
      </c>
      <c r="F16" s="396">
        <v>2013</v>
      </c>
      <c r="G16" s="396"/>
      <c r="H16" s="396"/>
      <c r="I16" s="451">
        <v>10</v>
      </c>
    </row>
    <row r="17" spans="1:9" ht="180">
      <c r="A17" s="465" t="s">
        <v>669</v>
      </c>
      <c r="B17" s="456" t="s">
        <v>631</v>
      </c>
      <c r="C17" s="134" t="s">
        <v>630</v>
      </c>
      <c r="D17" s="395" t="s">
        <v>857</v>
      </c>
      <c r="E17" s="116" t="s">
        <v>300</v>
      </c>
      <c r="F17" s="117">
        <v>2013</v>
      </c>
      <c r="G17" s="117"/>
      <c r="H17" s="117"/>
      <c r="I17" s="316">
        <v>10</v>
      </c>
    </row>
    <row r="18" spans="1:9" s="188" customFormat="1" ht="180">
      <c r="A18" s="465" t="s">
        <v>670</v>
      </c>
      <c r="B18" s="455" t="s">
        <v>274</v>
      </c>
      <c r="C18" s="134" t="s">
        <v>632</v>
      </c>
      <c r="D18" s="41" t="s">
        <v>662</v>
      </c>
      <c r="E18" s="41" t="s">
        <v>861</v>
      </c>
      <c r="F18" s="117">
        <v>2011</v>
      </c>
      <c r="G18" s="117"/>
      <c r="H18" s="117"/>
      <c r="I18" s="316">
        <v>10</v>
      </c>
    </row>
    <row r="19" spans="1:9" s="188" customFormat="1" ht="105">
      <c r="A19" s="465" t="s">
        <v>671</v>
      </c>
      <c r="B19" s="455" t="s">
        <v>274</v>
      </c>
      <c r="C19" s="134" t="s">
        <v>633</v>
      </c>
      <c r="D19" s="41" t="s">
        <v>662</v>
      </c>
      <c r="E19" s="116" t="s">
        <v>862</v>
      </c>
      <c r="F19" s="117">
        <v>2011</v>
      </c>
      <c r="G19" s="117"/>
      <c r="H19" s="117"/>
      <c r="I19" s="316">
        <v>10</v>
      </c>
    </row>
    <row r="20" spans="1:9" s="188" customFormat="1" ht="75">
      <c r="A20" s="465" t="s">
        <v>864</v>
      </c>
      <c r="B20" s="455" t="s">
        <v>274</v>
      </c>
      <c r="C20" s="134" t="s">
        <v>665</v>
      </c>
      <c r="D20" s="395" t="s">
        <v>857</v>
      </c>
      <c r="E20" s="116"/>
      <c r="F20" s="117">
        <v>2010</v>
      </c>
      <c r="G20" s="117"/>
      <c r="H20" s="117"/>
      <c r="I20" s="316">
        <v>10</v>
      </c>
    </row>
    <row r="21" spans="1:9" s="391" customFormat="1" ht="90">
      <c r="A21" s="479">
        <v>12</v>
      </c>
      <c r="B21" s="457" t="s">
        <v>274</v>
      </c>
      <c r="C21" s="394" t="s">
        <v>634</v>
      </c>
      <c r="D21" s="395" t="s">
        <v>857</v>
      </c>
      <c r="E21" s="392">
        <v>9789737999825</v>
      </c>
      <c r="F21" s="396">
        <v>2007</v>
      </c>
      <c r="G21" s="396"/>
      <c r="H21" s="396"/>
      <c r="I21" s="393">
        <v>10</v>
      </c>
    </row>
    <row r="22" spans="1:9" ht="90">
      <c r="A22" s="464">
        <v>13</v>
      </c>
      <c r="B22" s="458" t="s">
        <v>274</v>
      </c>
      <c r="C22" s="133" t="s">
        <v>626</v>
      </c>
      <c r="D22" s="395" t="s">
        <v>857</v>
      </c>
      <c r="E22" s="169" t="s">
        <v>275</v>
      </c>
      <c r="F22" s="157">
        <v>2006</v>
      </c>
      <c r="G22" s="449"/>
      <c r="H22" s="157"/>
      <c r="I22" s="309">
        <v>10</v>
      </c>
    </row>
    <row r="23" spans="1:9" s="391" customFormat="1">
      <c r="A23" s="466"/>
      <c r="B23" s="459"/>
      <c r="C23" s="395"/>
      <c r="D23" s="395"/>
      <c r="E23" s="395"/>
      <c r="F23" s="395"/>
      <c r="G23" s="395"/>
      <c r="H23" s="395"/>
      <c r="I23" s="393"/>
    </row>
    <row r="24" spans="1:9" ht="15.75" thickBot="1">
      <c r="A24" s="467"/>
      <c r="B24" s="460"/>
      <c r="C24" s="155"/>
      <c r="D24" s="155"/>
      <c r="E24" s="155"/>
      <c r="F24" s="155"/>
      <c r="G24" s="155"/>
      <c r="H24" s="155"/>
      <c r="I24" s="310"/>
    </row>
    <row r="25" spans="1:9" ht="15.75" thickBot="1">
      <c r="A25" s="447"/>
      <c r="B25" s="123"/>
      <c r="C25" s="123"/>
      <c r="D25" s="123"/>
      <c r="E25" s="123"/>
      <c r="F25" s="123"/>
      <c r="G25" s="123"/>
      <c r="H25" s="425" t="str">
        <f>"Total "&amp;LEFT(A7,2)</f>
        <v>Total I3</v>
      </c>
      <c r="I25" s="380">
        <f>SUM(I10:I24)</f>
        <v>130</v>
      </c>
    </row>
    <row r="27" spans="1:9" ht="33.75" customHeight="1">
      <c r="A27" s="58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7" s="589"/>
      <c r="C27" s="589"/>
      <c r="D27" s="589"/>
      <c r="E27" s="589"/>
      <c r="F27" s="589"/>
      <c r="G27" s="589"/>
      <c r="H27" s="589"/>
      <c r="I27" s="589"/>
    </row>
  </sheetData>
  <mergeCells count="3">
    <mergeCell ref="A6:I6"/>
    <mergeCell ref="A7:I7"/>
    <mergeCell ref="A27:I2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38"/>
  <sheetViews>
    <sheetView zoomScale="85" zoomScaleNormal="85" workbookViewId="0">
      <selection activeCell="M12" sqref="M12"/>
    </sheetView>
  </sheetViews>
  <sheetFormatPr defaultRowHeight="15"/>
  <cols>
    <col min="1" max="1" width="9.85546875" customWidth="1"/>
    <col min="2" max="2" width="22.140625" customWidth="1"/>
    <col min="3" max="3" width="27.140625" customWidth="1"/>
    <col min="4" max="4" width="20.7109375" customWidth="1"/>
    <col min="5" max="5" width="16" customWidth="1"/>
    <col min="6" max="6" width="6.85546875" customWidth="1"/>
    <col min="7" max="7" width="10.5703125" customWidth="1"/>
    <col min="8" max="8" width="10" customWidth="1"/>
    <col min="9" max="9" width="8" customWidth="1"/>
  </cols>
  <sheetData>
    <row r="1" spans="1:11">
      <c r="A1" s="255" t="str">
        <f>'Date initiale'!C3</f>
        <v>Universitatea de Arhitectură și Urbanism "Ion Mincu" București</v>
      </c>
      <c r="B1" s="255"/>
      <c r="C1" s="255"/>
    </row>
    <row r="2" spans="1:11">
      <c r="A2" s="255" t="str">
        <f>'Date initiale'!B4&amp;" "&amp;'Date initiale'!C4</f>
        <v>Facultatea ARHITECTURA</v>
      </c>
      <c r="B2" s="255"/>
      <c r="C2" s="255"/>
    </row>
    <row r="3" spans="1:11">
      <c r="A3" s="255" t="str">
        <f>'Date initiale'!B5&amp;" "&amp;'Date initiale'!C5</f>
        <v>Departamentul Sinteza Proiectării de Arhitectură</v>
      </c>
      <c r="B3" s="255"/>
      <c r="C3" s="255"/>
    </row>
    <row r="4" spans="1:11">
      <c r="A4" s="123" t="str">
        <f>'Date initiale'!C6&amp;", "&amp;'Date initiale'!C7</f>
        <v>[Zamfir, Mihaela Magdalena], C22</v>
      </c>
      <c r="B4" s="123"/>
      <c r="C4" s="123"/>
    </row>
    <row r="5" spans="1:11" s="188" customFormat="1">
      <c r="A5" s="123"/>
      <c r="B5" s="123"/>
      <c r="C5" s="123"/>
    </row>
    <row r="6" spans="1:11" ht="15.75">
      <c r="A6" s="587" t="s">
        <v>110</v>
      </c>
      <c r="B6" s="587"/>
      <c r="C6" s="587"/>
      <c r="D6" s="587"/>
      <c r="E6" s="587"/>
      <c r="F6" s="587"/>
      <c r="G6" s="587"/>
      <c r="H6" s="587"/>
      <c r="I6" s="587"/>
    </row>
    <row r="7" spans="1:11" ht="15.75">
      <c r="A7" s="587" t="str">
        <f>'Descriere indicatori'!B7&amp;". "&amp;'Descriere indicatori'!C7</f>
        <v xml:space="preserve">I4. Articole in extenso în reviste ştiinţifice de specialitate* </v>
      </c>
      <c r="B7" s="587"/>
      <c r="C7" s="587"/>
      <c r="D7" s="587"/>
      <c r="E7" s="587"/>
      <c r="F7" s="587"/>
      <c r="G7" s="587"/>
      <c r="H7" s="587"/>
      <c r="I7" s="587"/>
    </row>
    <row r="8" spans="1:11" ht="15.75" thickBot="1">
      <c r="A8" s="156"/>
      <c r="B8" s="156"/>
      <c r="C8" s="156"/>
      <c r="D8" s="156"/>
      <c r="E8" s="156"/>
      <c r="F8" s="156"/>
      <c r="G8" s="156"/>
      <c r="H8" s="156"/>
      <c r="I8" s="156"/>
    </row>
    <row r="9" spans="1:11" ht="30.75" thickBot="1">
      <c r="A9" s="477" t="s">
        <v>55</v>
      </c>
      <c r="B9" s="283" t="s">
        <v>83</v>
      </c>
      <c r="C9" s="159" t="s">
        <v>56</v>
      </c>
      <c r="D9" s="159" t="s">
        <v>57</v>
      </c>
      <c r="E9" s="159" t="s">
        <v>80</v>
      </c>
      <c r="F9" s="160" t="s">
        <v>87</v>
      </c>
      <c r="G9" s="159" t="s">
        <v>58</v>
      </c>
      <c r="H9" s="159" t="s">
        <v>111</v>
      </c>
      <c r="I9" s="161" t="s">
        <v>90</v>
      </c>
      <c r="K9" s="261" t="s">
        <v>108</v>
      </c>
    </row>
    <row r="10" spans="1:11" s="188" customFormat="1" ht="90">
      <c r="A10" s="478">
        <v>1</v>
      </c>
      <c r="B10" s="470" t="s">
        <v>853</v>
      </c>
      <c r="C10" s="129" t="s">
        <v>988</v>
      </c>
      <c r="D10" s="129" t="s">
        <v>855</v>
      </c>
      <c r="E10" s="144" t="s">
        <v>868</v>
      </c>
      <c r="F10" s="469">
        <v>2021</v>
      </c>
      <c r="G10" s="144" t="s">
        <v>856</v>
      </c>
      <c r="H10" s="144">
        <v>17</v>
      </c>
      <c r="I10" s="311">
        <v>10</v>
      </c>
      <c r="K10" s="368"/>
    </row>
    <row r="11" spans="1:11" s="188" customFormat="1" ht="225">
      <c r="A11" s="478">
        <v>2</v>
      </c>
      <c r="B11" s="470" t="s">
        <v>906</v>
      </c>
      <c r="C11" s="129" t="s">
        <v>1094</v>
      </c>
      <c r="D11" s="129" t="s">
        <v>280</v>
      </c>
      <c r="E11" s="144" t="s">
        <v>281</v>
      </c>
      <c r="F11" s="469">
        <v>2021</v>
      </c>
      <c r="G11" s="144">
        <v>13</v>
      </c>
      <c r="H11" s="144">
        <v>20</v>
      </c>
      <c r="I11" s="311">
        <v>10</v>
      </c>
      <c r="K11" s="368"/>
    </row>
    <row r="12" spans="1:11" s="188" customFormat="1" ht="90">
      <c r="A12" s="464">
        <v>3</v>
      </c>
      <c r="B12" s="253" t="s">
        <v>980</v>
      </c>
      <c r="C12" s="134" t="s">
        <v>1089</v>
      </c>
      <c r="D12" s="129" t="s">
        <v>855</v>
      </c>
      <c r="E12" s="144" t="s">
        <v>868</v>
      </c>
      <c r="F12" s="157">
        <v>2020</v>
      </c>
      <c r="G12" s="144" t="s">
        <v>981</v>
      </c>
      <c r="H12" s="41">
        <v>14</v>
      </c>
      <c r="I12" s="312">
        <v>10</v>
      </c>
      <c r="K12" s="368"/>
    </row>
    <row r="13" spans="1:11" s="188" customFormat="1" ht="135">
      <c r="A13" s="464">
        <v>4</v>
      </c>
      <c r="B13" s="253" t="s">
        <v>871</v>
      </c>
      <c r="C13" s="134" t="s">
        <v>985</v>
      </c>
      <c r="D13" s="518" t="s">
        <v>867</v>
      </c>
      <c r="E13" s="116" t="s">
        <v>869</v>
      </c>
      <c r="F13" s="157">
        <v>2020</v>
      </c>
      <c r="G13" s="41" t="s">
        <v>870</v>
      </c>
      <c r="H13" s="41">
        <v>5</v>
      </c>
      <c r="I13" s="312">
        <v>10</v>
      </c>
      <c r="K13" s="368"/>
    </row>
    <row r="14" spans="1:11" s="188" customFormat="1" ht="105">
      <c r="A14" s="464">
        <v>5</v>
      </c>
      <c r="B14" s="253" t="s">
        <v>866</v>
      </c>
      <c r="C14" s="134" t="s">
        <v>986</v>
      </c>
      <c r="D14" s="518" t="s">
        <v>867</v>
      </c>
      <c r="E14" s="116" t="s">
        <v>869</v>
      </c>
      <c r="F14" s="157">
        <v>2020</v>
      </c>
      <c r="G14" s="41" t="s">
        <v>870</v>
      </c>
      <c r="H14" s="41">
        <v>6</v>
      </c>
      <c r="I14" s="312">
        <v>10</v>
      </c>
      <c r="K14" s="368"/>
    </row>
    <row r="15" spans="1:11" s="188" customFormat="1" ht="165">
      <c r="A15" s="464">
        <v>6</v>
      </c>
      <c r="B15" s="253" t="s">
        <v>1091</v>
      </c>
      <c r="C15" s="134" t="s">
        <v>1092</v>
      </c>
      <c r="D15" s="129" t="s">
        <v>280</v>
      </c>
      <c r="E15" s="144" t="s">
        <v>281</v>
      </c>
      <c r="F15" s="469">
        <v>2020</v>
      </c>
      <c r="G15" s="144">
        <v>12</v>
      </c>
      <c r="H15" s="144">
        <v>28</v>
      </c>
      <c r="I15" s="311">
        <v>10</v>
      </c>
      <c r="K15" s="368"/>
    </row>
    <row r="16" spans="1:11" s="188" customFormat="1" ht="210">
      <c r="A16" s="464">
        <v>7</v>
      </c>
      <c r="B16" s="454" t="s">
        <v>1085</v>
      </c>
      <c r="C16" s="529" t="s">
        <v>1086</v>
      </c>
      <c r="D16" s="518" t="s">
        <v>280</v>
      </c>
      <c r="E16" s="116" t="s">
        <v>281</v>
      </c>
      <c r="F16" s="117">
        <v>2017</v>
      </c>
      <c r="G16" s="117">
        <v>9</v>
      </c>
      <c r="H16" s="117">
        <v>38</v>
      </c>
      <c r="I16" s="312">
        <v>10</v>
      </c>
      <c r="K16" s="368"/>
    </row>
    <row r="17" spans="1:12" ht="105">
      <c r="A17" s="464">
        <v>8</v>
      </c>
      <c r="B17" s="471" t="s">
        <v>274</v>
      </c>
      <c r="C17" s="516" t="s">
        <v>1087</v>
      </c>
      <c r="D17" s="518" t="s">
        <v>280</v>
      </c>
      <c r="E17" s="116" t="s">
        <v>281</v>
      </c>
      <c r="F17" s="117">
        <v>2015</v>
      </c>
      <c r="G17" s="117">
        <v>7</v>
      </c>
      <c r="H17" s="117">
        <v>17</v>
      </c>
      <c r="I17" s="312">
        <v>10</v>
      </c>
    </row>
    <row r="18" spans="1:12" s="391" customFormat="1" ht="210">
      <c r="A18" s="479">
        <v>7</v>
      </c>
      <c r="B18" s="454" t="s">
        <v>852</v>
      </c>
      <c r="C18" s="512" t="s">
        <v>673</v>
      </c>
      <c r="D18" s="394" t="s">
        <v>672</v>
      </c>
      <c r="E18" s="399"/>
      <c r="F18" s="395" t="s">
        <v>674</v>
      </c>
      <c r="G18" s="396"/>
      <c r="H18" s="396"/>
      <c r="I18" s="468">
        <v>10</v>
      </c>
    </row>
    <row r="19" spans="1:12" s="391" customFormat="1" ht="105">
      <c r="A19" s="479">
        <v>8</v>
      </c>
      <c r="B19" s="472" t="s">
        <v>274</v>
      </c>
      <c r="C19" s="514" t="s">
        <v>987</v>
      </c>
      <c r="D19" s="520" t="s">
        <v>847</v>
      </c>
      <c r="E19" s="426" t="s">
        <v>677</v>
      </c>
      <c r="F19" s="396">
        <v>2015</v>
      </c>
      <c r="G19" s="396"/>
      <c r="H19" s="396"/>
      <c r="I19" s="468">
        <v>10</v>
      </c>
    </row>
    <row r="20" spans="1:12" s="391" customFormat="1" ht="90">
      <c r="A20" s="479">
        <v>9</v>
      </c>
      <c r="B20" s="472" t="s">
        <v>676</v>
      </c>
      <c r="C20" s="515" t="s">
        <v>675</v>
      </c>
      <c r="D20" s="521" t="s">
        <v>678</v>
      </c>
      <c r="E20" s="426" t="s">
        <v>677</v>
      </c>
      <c r="F20" s="396">
        <v>2015</v>
      </c>
      <c r="G20" s="396"/>
      <c r="H20" s="396"/>
      <c r="I20" s="468">
        <v>10</v>
      </c>
    </row>
    <row r="21" spans="1:12" ht="120">
      <c r="A21" s="464">
        <v>10</v>
      </c>
      <c r="B21" s="456" t="s">
        <v>636</v>
      </c>
      <c r="C21" s="516" t="s">
        <v>989</v>
      </c>
      <c r="D21" s="518" t="s">
        <v>280</v>
      </c>
      <c r="E21" s="116" t="s">
        <v>281</v>
      </c>
      <c r="F21" s="117">
        <v>2014</v>
      </c>
      <c r="G21" s="117">
        <v>6</v>
      </c>
      <c r="H21" s="117"/>
      <c r="I21" s="312">
        <v>10</v>
      </c>
    </row>
    <row r="22" spans="1:12" ht="60">
      <c r="A22" s="464">
        <v>11</v>
      </c>
      <c r="B22" s="473" t="s">
        <v>637</v>
      </c>
      <c r="C22" s="516" t="s">
        <v>282</v>
      </c>
      <c r="D22" s="518" t="s">
        <v>280</v>
      </c>
      <c r="E22" s="116" t="s">
        <v>281</v>
      </c>
      <c r="F22" s="117">
        <v>2014</v>
      </c>
      <c r="G22" s="117">
        <v>6</v>
      </c>
      <c r="H22" s="117"/>
      <c r="I22" s="312">
        <v>10</v>
      </c>
    </row>
    <row r="23" spans="1:12" s="188" customFormat="1" ht="45">
      <c r="A23" s="464">
        <v>12</v>
      </c>
      <c r="B23" s="471" t="s">
        <v>274</v>
      </c>
      <c r="C23" s="516" t="s">
        <v>679</v>
      </c>
      <c r="D23" s="518" t="s">
        <v>680</v>
      </c>
      <c r="E23" s="116" t="s">
        <v>681</v>
      </c>
      <c r="F23" s="117">
        <v>2014</v>
      </c>
      <c r="G23" s="117" t="s">
        <v>682</v>
      </c>
      <c r="H23" s="117"/>
      <c r="I23" s="312">
        <v>10</v>
      </c>
    </row>
    <row r="24" spans="1:12" ht="75">
      <c r="A24" s="464">
        <v>13</v>
      </c>
      <c r="B24" s="471" t="s">
        <v>274</v>
      </c>
      <c r="C24" s="517" t="s">
        <v>276</v>
      </c>
      <c r="D24" s="137" t="s">
        <v>278</v>
      </c>
      <c r="E24" s="146" t="s">
        <v>279</v>
      </c>
      <c r="F24" s="117">
        <v>2014</v>
      </c>
      <c r="G24" s="117" t="s">
        <v>638</v>
      </c>
      <c r="H24" s="117"/>
      <c r="I24" s="312">
        <v>10</v>
      </c>
      <c r="K24" s="262">
        <v>10</v>
      </c>
      <c r="L24" s="360" t="s">
        <v>248</v>
      </c>
    </row>
    <row r="25" spans="1:12" s="188" customFormat="1" ht="45">
      <c r="A25" s="464">
        <v>14</v>
      </c>
      <c r="B25" s="474" t="s">
        <v>640</v>
      </c>
      <c r="C25" s="516" t="s">
        <v>284</v>
      </c>
      <c r="D25" s="518" t="s">
        <v>683</v>
      </c>
      <c r="E25" s="116" t="s">
        <v>684</v>
      </c>
      <c r="F25" s="117">
        <v>2013</v>
      </c>
      <c r="G25" s="117" t="s">
        <v>685</v>
      </c>
      <c r="H25" s="117"/>
      <c r="I25" s="312">
        <v>10</v>
      </c>
    </row>
    <row r="26" spans="1:12" s="188" customFormat="1" ht="45">
      <c r="A26" s="464">
        <v>15</v>
      </c>
      <c r="B26" s="474" t="s">
        <v>640</v>
      </c>
      <c r="C26" s="516" t="s">
        <v>284</v>
      </c>
      <c r="D26" s="518" t="s">
        <v>285</v>
      </c>
      <c r="E26" s="116" t="s">
        <v>286</v>
      </c>
      <c r="F26" s="117">
        <v>2013</v>
      </c>
      <c r="G26" s="117" t="s">
        <v>287</v>
      </c>
      <c r="H26" s="117"/>
      <c r="I26" s="312">
        <v>10</v>
      </c>
    </row>
    <row r="27" spans="1:12" ht="105">
      <c r="A27" s="464">
        <v>16</v>
      </c>
      <c r="B27" s="471" t="s">
        <v>274</v>
      </c>
      <c r="C27" s="516" t="s">
        <v>991</v>
      </c>
      <c r="D27" s="518" t="s">
        <v>280</v>
      </c>
      <c r="E27" s="116" t="s">
        <v>281</v>
      </c>
      <c r="F27" s="117">
        <v>2013</v>
      </c>
      <c r="G27" s="117">
        <v>5</v>
      </c>
      <c r="H27" s="117">
        <v>18</v>
      </c>
      <c r="I27" s="312">
        <v>10</v>
      </c>
    </row>
    <row r="28" spans="1:12" ht="75">
      <c r="A28" s="464">
        <v>17</v>
      </c>
      <c r="B28" s="475" t="s">
        <v>635</v>
      </c>
      <c r="C28" s="516" t="s">
        <v>990</v>
      </c>
      <c r="D28" s="137" t="s">
        <v>277</v>
      </c>
      <c r="E28" s="116" t="s">
        <v>279</v>
      </c>
      <c r="F28" s="117">
        <v>2013</v>
      </c>
      <c r="G28" s="117" t="s">
        <v>639</v>
      </c>
      <c r="H28" s="117">
        <v>10</v>
      </c>
      <c r="I28" s="312">
        <v>10</v>
      </c>
      <c r="K28" s="57"/>
    </row>
    <row r="29" spans="1:12" ht="105">
      <c r="A29" s="464">
        <v>18</v>
      </c>
      <c r="B29" s="471" t="s">
        <v>274</v>
      </c>
      <c r="C29" s="518" t="s">
        <v>992</v>
      </c>
      <c r="D29" s="518" t="s">
        <v>280</v>
      </c>
      <c r="E29" s="116" t="s">
        <v>281</v>
      </c>
      <c r="F29" s="117">
        <v>2012</v>
      </c>
      <c r="G29" s="117">
        <v>4</v>
      </c>
      <c r="H29" s="117">
        <v>21</v>
      </c>
      <c r="I29" s="312">
        <v>10</v>
      </c>
    </row>
    <row r="30" spans="1:12" ht="120">
      <c r="A30" s="464">
        <v>19</v>
      </c>
      <c r="B30" s="471" t="s">
        <v>274</v>
      </c>
      <c r="C30" s="518" t="s">
        <v>993</v>
      </c>
      <c r="D30" s="518" t="s">
        <v>280</v>
      </c>
      <c r="E30" s="116" t="s">
        <v>283</v>
      </c>
      <c r="F30" s="117">
        <v>2012</v>
      </c>
      <c r="G30" s="117">
        <v>4</v>
      </c>
      <c r="H30" s="117">
        <v>22</v>
      </c>
      <c r="I30" s="312">
        <v>10</v>
      </c>
    </row>
    <row r="31" spans="1:12" s="391" customFormat="1" ht="150">
      <c r="A31" s="479">
        <v>20</v>
      </c>
      <c r="B31" s="472" t="s">
        <v>676</v>
      </c>
      <c r="C31" s="519" t="s">
        <v>994</v>
      </c>
      <c r="D31" s="521"/>
      <c r="E31" s="399"/>
      <c r="F31" s="396">
        <v>2011</v>
      </c>
      <c r="G31" s="396"/>
      <c r="H31" s="396"/>
      <c r="I31" s="468">
        <v>10</v>
      </c>
    </row>
    <row r="32" spans="1:12" ht="120">
      <c r="A32" s="464">
        <v>21</v>
      </c>
      <c r="B32" s="471" t="s">
        <v>274</v>
      </c>
      <c r="C32" s="516" t="s">
        <v>997</v>
      </c>
      <c r="D32" s="518" t="s">
        <v>280</v>
      </c>
      <c r="E32" s="116" t="s">
        <v>281</v>
      </c>
      <c r="F32" s="117">
        <v>2009</v>
      </c>
      <c r="G32" s="117">
        <v>1</v>
      </c>
      <c r="H32" s="117">
        <v>13</v>
      </c>
      <c r="I32" s="312">
        <v>10</v>
      </c>
    </row>
    <row r="33" spans="1:9" s="391" customFormat="1" ht="45">
      <c r="A33" s="479">
        <v>22</v>
      </c>
      <c r="B33" s="472" t="s">
        <v>274</v>
      </c>
      <c r="C33" s="519" t="s">
        <v>686</v>
      </c>
      <c r="D33" s="514"/>
      <c r="E33" s="399"/>
      <c r="F33" s="396">
        <v>2006</v>
      </c>
      <c r="G33" s="396"/>
      <c r="H33" s="396"/>
      <c r="I33" s="468">
        <v>10</v>
      </c>
    </row>
    <row r="34" spans="1:9" s="391" customFormat="1" ht="120">
      <c r="A34" s="479">
        <v>23</v>
      </c>
      <c r="B34" s="472" t="s">
        <v>274</v>
      </c>
      <c r="C34" s="514" t="s">
        <v>995</v>
      </c>
      <c r="D34" s="522" t="s">
        <v>996</v>
      </c>
      <c r="E34" s="399" t="s">
        <v>687</v>
      </c>
      <c r="F34" s="396">
        <v>2004</v>
      </c>
      <c r="G34" s="523" t="s">
        <v>688</v>
      </c>
      <c r="H34" s="396">
        <v>10</v>
      </c>
      <c r="I34" s="468">
        <v>10</v>
      </c>
    </row>
    <row r="35" spans="1:9" ht="15.75" thickBot="1">
      <c r="A35" s="480"/>
      <c r="B35" s="476"/>
      <c r="C35" s="119"/>
      <c r="D35" s="119"/>
      <c r="E35" s="120"/>
      <c r="F35" s="121"/>
      <c r="G35" s="121"/>
      <c r="H35" s="121"/>
      <c r="I35" s="313"/>
    </row>
    <row r="36" spans="1:9" ht="15.75" thickBot="1">
      <c r="A36" s="424"/>
      <c r="B36" s="123"/>
      <c r="C36" s="123"/>
      <c r="D36" s="123"/>
      <c r="E36" s="123"/>
      <c r="F36" s="123"/>
      <c r="G36" s="123"/>
      <c r="H36" s="425" t="str">
        <f>"Total "&amp;LEFT(A7,2)</f>
        <v>Total I4</v>
      </c>
      <c r="I36" s="385">
        <f>SUM(I10:I35)</f>
        <v>250</v>
      </c>
    </row>
    <row r="38" spans="1:9" ht="33.75" customHeight="1">
      <c r="A38" s="58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8" s="589"/>
      <c r="C38" s="589"/>
      <c r="D38" s="589"/>
      <c r="E38" s="589"/>
      <c r="F38" s="589"/>
      <c r="G38" s="589"/>
      <c r="H38" s="589"/>
      <c r="I38" s="589"/>
    </row>
  </sheetData>
  <mergeCells count="3">
    <mergeCell ref="A7:I7"/>
    <mergeCell ref="A6:I6"/>
    <mergeCell ref="A38:I3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Mihaela</cp:lastModifiedBy>
  <cp:lastPrinted>2022-06-01T17:17:21Z</cp:lastPrinted>
  <dcterms:created xsi:type="dcterms:W3CDTF">2013-01-10T17:13:12Z</dcterms:created>
  <dcterms:modified xsi:type="dcterms:W3CDTF">2022-06-01T17:19:02Z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