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0"/>
  <workbookPr defaultThemeVersion="124226"/>
  <mc:AlternateContent xmlns:mc="http://schemas.openxmlformats.org/markup-compatibility/2006">
    <mc:Choice Requires="x15">
      <x15ac:absPath xmlns:x15ac="http://schemas.microsoft.com/office/spreadsheetml/2010/11/ac" url="/Users/soun/Desktop/eu/conf dosar/dosar conf 2020/documente/"/>
    </mc:Choice>
  </mc:AlternateContent>
  <xr:revisionPtr revIDLastSave="0" documentId="13_ncr:1_{AEE267CA-0212-E241-9C37-E1F833213835}" xr6:coauthVersionLast="45" xr6:coauthVersionMax="45" xr10:uidLastSave="{00000000-0000-0000-0000-000000000000}"/>
  <bookViews>
    <workbookView xWindow="0" yWindow="460" windowWidth="40960" windowHeight="21000" tabRatio="928" firstSheet="4" activeTab="19"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'I13'!$A$1:$H$27</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5" i="16" l="1"/>
  <c r="A23" i="13" l="1"/>
  <c r="A22" i="37"/>
  <c r="A7" i="37"/>
  <c r="G20" i="37" s="1"/>
  <c r="H20" i="37"/>
  <c r="D29" i="36" s="1"/>
  <c r="A12" i="37"/>
  <c r="A13" i="37" s="1"/>
  <c r="A14" i="37" s="1"/>
  <c r="A15" i="37" s="1"/>
  <c r="A16" i="37" s="1"/>
  <c r="A17" i="37" s="1"/>
  <c r="A18" i="37" s="1"/>
  <c r="A19" i="37" s="1"/>
  <c r="A11" i="37"/>
  <c r="A4" i="37"/>
  <c r="A3" i="37"/>
  <c r="A2" i="37"/>
  <c r="A1" i="37"/>
  <c r="B2" i="36" l="1"/>
  <c r="B4" i="36"/>
  <c r="B6" i="36"/>
  <c r="B5" i="36" l="1"/>
  <c r="B3" i="36"/>
  <c r="B47" i="36"/>
  <c r="D28"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7" i="16"/>
  <c r="A7" i="16"/>
  <c r="G25" i="16" s="1"/>
  <c r="A11" i="16"/>
  <c r="A12" i="16" s="1"/>
  <c r="A13" i="16" s="1"/>
  <c r="A14" i="16" s="1"/>
  <c r="A15" i="16" s="1"/>
  <c r="A16" i="16" s="1"/>
  <c r="A17" i="16" s="1"/>
  <c r="A18" i="16" s="1"/>
  <c r="A19" i="16" s="1"/>
  <c r="A22" i="15"/>
  <c r="A11" i="15"/>
  <c r="A12" i="15" s="1"/>
  <c r="A13" i="15" s="1"/>
  <c r="A14" i="15" s="1"/>
  <c r="A15" i="15" s="1"/>
  <c r="A16" i="15" s="1"/>
  <c r="A17" i="15" s="1"/>
  <c r="A18" i="15" s="1"/>
  <c r="A19" i="15" s="1"/>
  <c r="A7" i="15"/>
  <c r="G20" i="15" s="1"/>
  <c r="A11" i="28"/>
  <c r="A12" i="28" s="1"/>
  <c r="A13" i="28" s="1"/>
  <c r="A14" i="28" s="1"/>
  <c r="A15" i="28" s="1"/>
  <c r="A16" i="28" s="1"/>
  <c r="A17" i="28" s="1"/>
  <c r="A18" i="28" s="1"/>
  <c r="A19" i="28" s="1"/>
  <c r="A7" i="28"/>
  <c r="F20"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D25" i="36"/>
  <c r="D20" i="24"/>
  <c r="D36" i="36" s="1"/>
  <c r="D20" i="20"/>
  <c r="D32" i="36" s="1"/>
  <c r="D20" i="18"/>
  <c r="D30" i="36" s="1"/>
  <c r="H20" i="30"/>
  <c r="D27" i="36" s="1"/>
  <c r="H20" i="15"/>
  <c r="D24" i="36" s="1"/>
  <c r="H20" i="29"/>
  <c r="D22" i="36" s="1"/>
  <c r="I20" i="14"/>
  <c r="D21" i="36" s="1"/>
  <c r="I20" i="5"/>
  <c r="D12" i="36" s="1"/>
  <c r="D20" i="19"/>
  <c r="I20" i="10"/>
  <c r="D17" i="36" s="1"/>
  <c r="I20" i="6"/>
  <c r="D13" i="36" s="1"/>
  <c r="I20" i="4"/>
  <c r="D43" i="36" l="1"/>
  <c r="D31" i="36"/>
  <c r="D42" i="36" s="1"/>
  <c r="D11" i="36"/>
  <c r="D41" i="36" s="1"/>
  <c r="D35" i="36"/>
  <c r="D44" i="36" l="1"/>
</calcChain>
</file>

<file path=xl/sharedStrings.xml><?xml version="1.0" encoding="utf-8"?>
<sst xmlns="http://schemas.openxmlformats.org/spreadsheetml/2006/main" count="778" uniqueCount="394">
  <si>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</si>
  <si>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</si>
  <si>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</si>
  <si>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</si>
  <si>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</si>
  <si>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</si>
  <si>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</si>
  <si>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</si>
  <si>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</si>
  <si>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</si>
  <si>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</si>
  <si>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</si>
  <si>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</si>
  <si>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</si>
  <si>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</si>
  <si>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</si>
  <si>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</si>
  <si>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</si>
  <si>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</si>
  <si>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</si>
  <si>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</si>
  <si>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</si>
  <si>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</si>
  <si>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</si>
  <si>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</si>
  <si>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</si>
  <si>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</si>
  <si>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</si>
  <si>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</si>
  <si>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</si>
  <si>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</si>
  <si>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</si>
  <si>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</si>
  <si>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</si>
  <si>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</si>
  <si>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</si>
  <si>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</si>
  <si>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</si>
  <si>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</si>
  <si>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</si>
  <si>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</si>
  <si>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</si>
  <si>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</si>
  <si>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</si>
  <si>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</si>
  <si>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</si>
  <si>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</si>
  <si>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</si>
  <si>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</si>
  <si>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</si>
  <si>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</si>
  <si>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</si>
  <si>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</si>
  <si>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</si>
  <si>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</si>
  <si>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</si>
  <si>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</si>
  <si>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</si>
  <si>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</si>
  <si>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</si>
  <si>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</si>
  <si>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</si>
  <si>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</si>
  <si>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</si>
  <si>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</si>
  <si>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</si>
  <si>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</si>
  <si>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</si>
  <si>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</si>
  <si>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</si>
  <si>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</si>
  <si>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</si>
  <si>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</si>
  <si>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</si>
  <si>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</si>
  <si>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</si>
  <si>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</si>
  <si>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</si>
  <si>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</si>
  <si>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</si>
  <si>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</si>
  <si>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</si>
  <si>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</si>
  <si>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</si>
  <si>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</si>
  <si>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</si>
  <si>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</si>
  <si>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</si>
  <si>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</si>
  <si>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</si>
  <si>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</si>
  <si>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</si>
  <si>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</si>
  <si>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</si>
  <si>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</si>
  <si>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</si>
  <si>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</si>
  <si>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</si>
  <si>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</si>
  <si>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</si>
  <si>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</si>
  <si>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</si>
  <si>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</si>
  <si>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</si>
  <si>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</si>
  <si>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</si>
  <si>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</si>
  <si>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</si>
  <si>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</si>
  <si>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</si>
  <si>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</si>
  <si>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</si>
  <si>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</si>
  <si>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</si>
  <si>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</si>
  <si>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</si>
  <si>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</si>
  <si>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</si>
  <si>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</si>
  <si>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</si>
  <si>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</si>
  <si>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</si>
  <si>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</si>
  <si>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</si>
  <si>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</si>
  <si>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</si>
  <si>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</si>
  <si>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</si>
  <si>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</si>
  <si>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</si>
  <si>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</si>
  <si>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</si>
  <si>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</si>
  <si>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</si>
  <si>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</si>
  <si>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</si>
  <si>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</si>
  <si>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</si>
  <si>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</si>
  <si>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</si>
  <si>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</si>
  <si>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</si>
  <si>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</si>
  <si>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</si>
  <si>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</si>
  <si>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</si>
  <si>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</si>
  <si>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</si>
  <si>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</si>
  <si>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</si>
  <si>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</si>
  <si>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</si>
  <si>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</si>
  <si>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</si>
  <si>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</si>
  <si>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</si>
  <si>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</si>
  <si>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</si>
  <si>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</si>
  <si>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</si>
  <si>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</si>
  <si>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</si>
  <si>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</si>
  <si>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</si>
  <si>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</si>
  <si>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</si>
  <si>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</si>
  <si>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</si>
  <si>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</si>
  <si>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</si>
  <si>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</si>
  <si>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</si>
  <si>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</si>
  <si>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</si>
  <si>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</si>
  <si>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</si>
  <si>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</si>
  <si>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</si>
  <si>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</si>
  <si>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</si>
  <si>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</si>
  <si>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</si>
  <si>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</si>
  <si>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</si>
  <si>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</si>
  <si>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</si>
  <si>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</si>
  <si>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</si>
  <si>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</si>
  <si>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</si>
  <si>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</si>
  <si>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</si>
  <si>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</si>
  <si>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</si>
  <si>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</si>
  <si>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</si>
  <si>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</si>
  <si>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</si>
  <si>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</si>
  <si>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</si>
  <si>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</si>
  <si>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</si>
  <si>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</si>
  <si>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</si>
  <si>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</si>
  <si>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</si>
  <si>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</si>
  <si>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</si>
  <si>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</si>
  <si>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</si>
  <si>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</si>
  <si>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</si>
  <si>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</si>
  <si>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</si>
  <si>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</si>
  <si>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</si>
  <si>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</si>
  <si>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</si>
  <si>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</si>
  <si>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</si>
  <si>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</si>
  <si>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</si>
  <si>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</si>
  <si>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</si>
  <si>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</si>
  <si>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</si>
  <si>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</si>
  <si>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</si>
  <si>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</si>
  <si>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</si>
  <si>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</si>
  <si>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</si>
  <si>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</si>
  <si>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</si>
  <si>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</si>
  <si>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</si>
  <si>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</si>
  <si>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</si>
  <si>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</si>
  <si>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</si>
  <si>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</si>
  <si>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</si>
  <si>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</si>
  <si>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</si>
  <si>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</si>
  <si>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</si>
  <si>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</si>
  <si>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</si>
  <si>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</si>
  <si>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</si>
  <si>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</si>
  <si>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</si>
  <si>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</si>
  <si>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</si>
  <si>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</si>
  <si>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</si>
  <si>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</si>
  <si>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</si>
  <si>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</si>
  <si>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</si>
  <si>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</si>
  <si>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</si>
  <si>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</si>
  <si>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</si>
  <si>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</si>
  <si>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</si>
  <si>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</si>
  <si>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</si>
  <si>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</si>
  <si>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</si>
  <si>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</si>
  <si>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</si>
  <si>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Studiul Formei si Ambient</t>
  </si>
  <si>
    <t>Untanu Sorana Blanca</t>
  </si>
  <si>
    <t>conferentiar 7</t>
  </si>
  <si>
    <t>06. 2020</t>
  </si>
  <si>
    <t>1997 - 2020</t>
  </si>
  <si>
    <t>UNTANU SORANA BLANCA</t>
  </si>
  <si>
    <t>ARHITECTURA SI TIPOLOGIA ASEZARILOR RURALE , POLITICI INTEGRATE DE DEZVOLTARE A ASEZARILOR RURALE SI URBANE</t>
  </si>
  <si>
    <t>ED. PRINTEC</t>
  </si>
  <si>
    <t>978-606-23-0700-4</t>
  </si>
  <si>
    <t>150</t>
  </si>
  <si>
    <t>UAUIM - CONFERINTA INERNATIONALA - ARHITECTURA VINDECATOARE</t>
  </si>
  <si>
    <t>978-606-638-136-9</t>
  </si>
  <si>
    <t>ASPECTE PRIVIND TIPOLOGIA SI ARHIRTECTURA ASEZARILOR RURALE</t>
  </si>
  <si>
    <t>LAND USE PLANNING CONTROL</t>
  </si>
  <si>
    <t>BIBLIOTECA IHS ROTERDAM</t>
  </si>
  <si>
    <t>16 IUNIE</t>
  </si>
  <si>
    <t>30 IULIE</t>
  </si>
  <si>
    <t>TOWARDS A FRAMEWORK FOR AN INTEGRATED APPROACH OF URBAN AND RURAL LOCALITIES</t>
  </si>
  <si>
    <t>POLITICI DE DEZVOLTARE INTEGRATA A ASEZARILOR RURALE SI URBANE</t>
  </si>
  <si>
    <t>SIMPOZION NATIONAL ORGANIZAT DE CSAU UAUIM IN COLABORARE CU ROMEXPO - BUCURESTI</t>
  </si>
  <si>
    <t>12 APRILIE</t>
  </si>
  <si>
    <t>ASPECTE PRIVIND TIPOLOGIA SI ARHITECTURA ASEZARILOR RURALE</t>
  </si>
  <si>
    <t>UAUIM - CONFERINTA INTERNATIONALA - ARHITECTURA VINDECATOARE</t>
  </si>
  <si>
    <t>12-13 IUNIE</t>
  </si>
  <si>
    <t>UNCHS (HHABITAT) the city AGENCY OF UNITED NATIONS, NAIROBI KENIA</t>
  </si>
  <si>
    <t>17TH SESSION OF THE COMMISSION ON HUMAN SETTLEMENTS AND THE ORGANIZATIONAL SESSION OF THE PREPARATORY COMMITTEE FOR ISTANBUL +V</t>
  </si>
  <si>
    <t xml:space="preserve">5-14 MAI </t>
  </si>
  <si>
    <t>CONFERINTA EUROPEANA A MINISTRILOR DIN DOMENIUL AMENAJARII TERITORIULUI, HANOVRA - CEMAT 2000</t>
  </si>
  <si>
    <t>GUIDING PRINCIPLES FOR SUSTAINABLE SPATIAL DEVELOPMENT OF THE EUROPEAN CONTINENT</t>
  </si>
  <si>
    <t xml:space="preserve">7-8 SEPTEMBRIE </t>
  </si>
  <si>
    <t>ROLUL ADMINISTRATIEI PUBLICE CENTRALE IN COORDONAREA ACTTIVITATII TERITORIALE IN DOMENIUL URBANISMULUI SI AMENAJARII TERITORIULUI</t>
  </si>
  <si>
    <t xml:space="preserve">ATELIER DE LUCRU AL ARHITRECTILOR SEFI DE JUDETE DIN ROMANIA, CARAS SEVERIN </t>
  </si>
  <si>
    <t>26-27 OCTOMBRIE</t>
  </si>
  <si>
    <t xml:space="preserve">UN/ECE ENVIRONMENT AND HUMAN SETTLEMENTS DIVISION </t>
  </si>
  <si>
    <t>IMPROVING TRAFFIC IN BIG CITIES</t>
  </si>
  <si>
    <t>7-15 DECEMBRIE</t>
  </si>
  <si>
    <t>HOUSSING FINANCE</t>
  </si>
  <si>
    <t>30 IANUARIE - 1 FEBRUARIE</t>
  </si>
  <si>
    <t>MINISTRY OF TRANSPORTS - TRAFFIC DEPARTMENT BRUSSEL BELGIA</t>
  </si>
  <si>
    <t>CONSTRUCTIE IMOBIL LOCUINTE COLECTIVE MICI - S+P+2E+M - STR. ALEXANDRU IOAN CUZA, NR. 25, SECTOR 1, BUCURESTI</t>
  </si>
  <si>
    <t>DOMINIC BRUYNSEELS RAMONA BRUYNSEELS</t>
  </si>
  <si>
    <t>IN CURS DE AUT.</t>
  </si>
  <si>
    <t>AUTOR</t>
  </si>
  <si>
    <t>CONSTRUCTIE IMOBIL LOCUINTE COLECTIVE -2 S+P+14E+15ER - STR.ALEXANDRU PAPAZOGLU, NR. 79, SECTOR 3, BUCURESTI</t>
  </si>
  <si>
    <t>SC ECOSISTIMA CONSTRUCT SRL</t>
  </si>
  <si>
    <t>AUTORIZAT</t>
  </si>
  <si>
    <t>COMPLEX LOCUINTE  COLECTIVE S+P+4E+5,6,7 ER - LOT 3.1 , STR MUNTELE GAINA NR 29-37, SECTOR 1 BUCURESTI (15000 MP DESFASURATI)</t>
  </si>
  <si>
    <t>COMPLEX LOCUINTE  COLECTIVE S+P+4E+5,6,7 ER - LOT 3.2 , STR MUNTELE GAINA NR 29-37, SECTOR 1 BUCURESTI (15000 MP DESFASURATI)</t>
  </si>
  <si>
    <t>COMPLEX LOCUINTE  COLECTIVE S+P+4E+5,6,7 ER - LOT 3.3 , STR MUNTELE GAINA NR 29-37, SECTOR 1 BUCURESTI (15000 MP DESFASURATI)</t>
  </si>
  <si>
    <t>SC EVB INVESTMENTS SRL</t>
  </si>
  <si>
    <t>15/2009</t>
  </si>
  <si>
    <t>_10/2020</t>
  </si>
  <si>
    <t>17/2015</t>
  </si>
  <si>
    <t>IMOBIL COMERT MEGA IMAGE - STR. IZVORUL RECE, NR. 30-32, SECTOR 4, BUCURESTI</t>
  </si>
  <si>
    <t>AUTORIZAT SI EXECUTAT</t>
  </si>
  <si>
    <t>17/2019</t>
  </si>
  <si>
    <t>IMOBIL LOCUINTE COLECTIVE - S+P+10 E - STR. DANIEL DANIELOPOLU, NR. 36, SECTOR 1, BUCURESTI</t>
  </si>
  <si>
    <t>SAEED YELMAZ</t>
  </si>
  <si>
    <t>EXECUTAT</t>
  </si>
  <si>
    <t>21/2015</t>
  </si>
  <si>
    <t>IMOBIL LOCUINTE COLECTIVE S+P+4E+5,6,7 ER - SOS. CHITILEI, NR. 18, SECTOR 1, BUCURESTI</t>
  </si>
  <si>
    <t>MEGA IMAGE</t>
  </si>
  <si>
    <t>IMOBIL LOCUINTE COLECTIVE S+P+4E+5,6 ER - SOS. CHITILEI, NR. 23,  SECTOR 1, BUCURESTI</t>
  </si>
  <si>
    <t xml:space="preserve">AUTORIZAT </t>
  </si>
  <si>
    <t>IMOBIL LOCUINTE COLECTIVE S+P+4E+5,6 ER - SOS. CHITILEI, NR. 7, SECTOR 1, BUCURESTI</t>
  </si>
  <si>
    <t>IN CURS DE AUTORIZARE</t>
  </si>
  <si>
    <t>IMOBIL LOCUINTE COLECTIVE S+P+4E+5,6,7 ER - SOS. CHITILEI, NR. 16, SECTOR 1, BUCURESTI</t>
  </si>
  <si>
    <t>IMOBIL COMERT MEGA IMAGE - STR. ALEXANDRU CAZABAN, NR. 69,ORADEA, BIHOR</t>
  </si>
  <si>
    <t>IMOBIL LOCUINTE COLECTIVE S+P+4E+5,6,7 ER - SOS. CHITILEI, NR. 17, SECTOR 1, BUCURESTI</t>
  </si>
  <si>
    <t>IMOBIL LOCUINTE COLECTIVE 2S+D+P+4E+5,6,7 ER STR ERNEST BROSTEANU SECTOR 1 BUCURESTI</t>
  </si>
  <si>
    <t>SC ARIS CONSULT INVEST SRL</t>
  </si>
  <si>
    <t>IMOBIL LOCUINTE COLECTIVE S+P+4E+5,6,7 ER - SOS. CHITILEI, NR. 15A, SECTOR 1, BUCURESTI</t>
  </si>
  <si>
    <t>BRAI DINU</t>
  </si>
  <si>
    <t>AVIZ OPORTUNITATE</t>
  </si>
  <si>
    <t>12_2019</t>
  </si>
  <si>
    <t>11_2020</t>
  </si>
  <si>
    <t>PUZ DRUMUL GARII BALOTESTI OTOPENI ILFOV - LOGISTIC PARK</t>
  </si>
  <si>
    <t>PUZ SOS. BUCURESTI PLOIESTI NR 180 SECTOR 1 BUCURESTI SCHIMBARE FUNCTIUNE UTR CONSTRUIRE IMOBIL LOCUINTE COLECTIVE</t>
  </si>
  <si>
    <t>PUZ STR. MARINARILOR, NR. 30, SECTOR 1, BUCURESTI</t>
  </si>
  <si>
    <t xml:space="preserve">SC OTOPENI  </t>
  </si>
  <si>
    <t>HOTARARE</t>
  </si>
  <si>
    <t>20_2017</t>
  </si>
  <si>
    <t>15_2018</t>
  </si>
  <si>
    <t>ALEXANDRU CIOLAN</t>
  </si>
  <si>
    <t>10_2008</t>
  </si>
  <si>
    <t>PUZ IMOBIL LOCUINTE COLECTIVE S+P+4E+5,6,7 ER SOS CHITILEI NR 18 SECTOR 1 BUCURESTI</t>
  </si>
  <si>
    <t>PUZ IMOBIL LOCUINTE COLECTIVE S+P+4E+5,6,7 ER STR ERNEST BROSTEANU NR. 19 SECTOR 1 BUCURESTI</t>
  </si>
  <si>
    <t>SELECTIONARE PROIECT 045 COD 562971 - CONCURS INTERNATIONAL URBANISM BUCURESTI 2000- ECHIPA PROF DR ARH CATALIN BERZA</t>
  </si>
  <si>
    <t>THE LIMASSOL COLLEGE - CYPRUS</t>
  </si>
  <si>
    <t xml:space="preserve">VISITING </t>
  </si>
  <si>
    <t>4-9 IUNIE 2018</t>
  </si>
  <si>
    <t>INSTITUTE FOR HOUSSING AND URBAN DEVELOPMENT STUDIES &amp;ERASMUS UNIVERSITY</t>
  </si>
  <si>
    <t>PUBLIC MANAGEMENT &amp;URBAN GOVERNANCE</t>
  </si>
  <si>
    <t>25 APRILIE - 25 IULIE 2001</t>
  </si>
  <si>
    <t>INNER CITY DEVELOPMENT  AND HOUSSING IN TRANSITIONAL COUNTRIES</t>
  </si>
  <si>
    <t>24 MARTIE - 16 IUNIE 2004</t>
  </si>
  <si>
    <t>EXPOZITIA NATIONALA ORGANIZATA MPAT - AMENAJAREA TERITORIULUI SI URBANISMUL - UN ATU PENTRU EUROPA</t>
  </si>
  <si>
    <t>COAUTOR</t>
  </si>
  <si>
    <t>12_2018</t>
  </si>
  <si>
    <t>6_2019</t>
  </si>
  <si>
    <t>2_2007</t>
  </si>
  <si>
    <t>12_2014</t>
  </si>
  <si>
    <t>14_2008</t>
  </si>
  <si>
    <t>3_2018</t>
  </si>
  <si>
    <t>22/2008</t>
  </si>
  <si>
    <t>Complex locuinte individuale, cuplate, insiruite aprox 100 buc. Str. Frmei, Corbeanca, ILFOV</t>
  </si>
  <si>
    <t>SC APOLLONIA GARDENS. SRL</t>
  </si>
  <si>
    <t>IN CURS DE REAUT.</t>
  </si>
  <si>
    <t>8_2019</t>
  </si>
  <si>
    <t>IMOBIL LOCUINTE COLECTIVE S+P+4E+5,6,7 ER - SOS. CHITILEI, NR. 11, SECTOR 1, BUCURESTI</t>
  </si>
  <si>
    <t>12.</t>
  </si>
  <si>
    <t>ROZOREA. GEORGE</t>
  </si>
  <si>
    <t>7_2011</t>
  </si>
  <si>
    <t>13.</t>
  </si>
  <si>
    <t>14.</t>
  </si>
  <si>
    <t>IMOBIL LOCUINTE COLECTIVE P+3E+4ER</t>
  </si>
  <si>
    <t>BRATU VIOREL</t>
  </si>
  <si>
    <t>IMOBIL LOCUINTE COLECTIVE S+P+4E+5,6,7 ER - SOS. CHITILEI, NR. 331A, SECTOR 1, BUCURESTI</t>
  </si>
  <si>
    <t>15.</t>
  </si>
  <si>
    <t>CONSTRUCTIE IMOBIL LOCUINTE COLECTIVE MICI - S+P+2E+M - STR. RECRUTULUI, NR. 4, SECTOR 5, BUCURESTI</t>
  </si>
  <si>
    <t>MAFTEI LAURA</t>
  </si>
  <si>
    <t>IMOBIL LOCUINTE COLECTIVE D+P+4E+5,6 ER STR TURBINEI, NR. 16,  SECTOR 1 BUCURESTI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</si>
</sst>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8">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style="thin">
        <color indexed="64"/>
      </bottom>
      <diagonal/>
    </border>
  </borders>
  <cellStyleXfs count="2">
    <xf numFmtId="0" fontId="0" fillId="0" borderId="0"/>
    <xf numFmtId="0" fontId="15" fillId="0" borderId="0" applyNumberFormat="0" applyFill="0" applyBorder="0" applyAlignment="0" applyProtection="0">
      <alignment vertical="top"/>
      <protection locked="0"/>
    </xf>
  </cellStyleXfs>
  <cellXfs count="446">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Font="1" applyBorder="1" applyAlignment="1">
      <alignment horizontal="center" wrapText="1"/>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0" fillId="0" borderId="2" xfId="0" applyFont="1" applyBorder="1" applyAlignment="1">
      <alignment horizontal="center" wrapText="1"/>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27" xfId="0" applyFont="1" applyBorder="1" applyAlignment="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8" fillId="0" borderId="36" xfId="0" applyNumberFormat="1" applyFont="1" applyBorder="1" applyAlignment="1">
      <alignment horizontal="center" vertical="center" wrapText="1"/>
    </xf>
    <xf numFmtId="2" fontId="8" fillId="0" borderId="27" xfId="0" applyNumberFormat="1" applyFont="1" applyBorder="1" applyAlignment="1">
      <alignment horizontal="center" vertical="center" wrapText="1"/>
    </xf>
    <xf numFmtId="0" fontId="0" fillId="0" borderId="27" xfId="0" applyFont="1" applyBorder="1" applyAlignment="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35" fillId="0" borderId="2" xfId="0" applyFont="1" applyBorder="1" applyAlignment="1">
      <alignment horizontal="center" vertical="center" wrapText="1"/>
    </xf>
    <xf numFmtId="0" fontId="35" fillId="0" borderId="37" xfId="0" applyFont="1" applyBorder="1" applyAlignment="1">
      <alignment horizontal="center" vertical="center" wrapText="1"/>
    </xf>
    <xf numFmtId="16" fontId="35" fillId="0" borderId="37" xfId="0" applyNumberFormat="1" applyFont="1" applyBorder="1" applyAlignment="1">
      <alignment horizontal="center" vertical="center" wrapText="1"/>
    </xf>
    <xf numFmtId="2" fontId="35" fillId="0" borderId="47" xfId="0" applyNumberFormat="1" applyFont="1" applyBorder="1" applyAlignment="1">
      <alignment horizontal="center" vertical="center" wrapText="1"/>
    </xf>
    <xf numFmtId="17" fontId="3" fillId="0" borderId="4" xfId="0" applyNumberFormat="1" applyFont="1" applyBorder="1" applyAlignment="1">
      <alignment horizontal="center" vertical="center" wrapText="1"/>
    </xf>
    <xf numFmtId="17" fontId="3" fillId="0" borderId="2" xfId="0" quotePrefix="1" applyNumberFormat="1" applyFont="1" applyBorder="1" applyAlignment="1">
      <alignment horizontal="center" vertical="center" wrapText="1"/>
    </xf>
    <xf numFmtId="0" fontId="3" fillId="0" borderId="4" xfId="0" applyFont="1" applyBorder="1" applyAlignment="1">
      <alignment horizontal="left" wrapText="1"/>
    </xf>
    <xf numFmtId="0" fontId="3" fillId="0" borderId="4" xfId="0" applyFont="1" applyBorder="1" applyAlignment="1">
      <alignment wrapText="1"/>
    </xf>
    <xf numFmtId="0" fontId="3" fillId="0" borderId="4" xfId="0" quotePrefix="1" applyNumberFormat="1" applyFont="1" applyBorder="1" applyAlignment="1">
      <alignment horizontal="center"/>
    </xf>
    <xf numFmtId="0" fontId="1" fillId="0" borderId="18" xfId="0" applyFont="1" applyBorder="1" applyAlignment="1"/>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baseColWidth="10" defaultColWidth="9.1640625" defaultRowHeight="15" x14ac:dyDescent="0.2"/>
  <cols>
    <col min="1" max="16384" width="9.1640625" style="398"/>
  </cols>
  <sheetData>
    <row r="1" spans="2:12" ht="16" x14ac:dyDescent="0.2">
      <c r="B1" s="396" t="s">
        <v>180</v>
      </c>
      <c r="C1" s="397"/>
      <c r="D1" s="397"/>
      <c r="E1" s="397"/>
      <c r="F1" s="397"/>
      <c r="G1" s="397"/>
      <c r="H1" s="397"/>
      <c r="I1" s="397"/>
      <c r="J1" s="397"/>
      <c r="K1" s="397"/>
    </row>
    <row r="2" spans="2:12" ht="16" x14ac:dyDescent="0.2">
      <c r="B2" s="397"/>
      <c r="C2" s="397"/>
      <c r="D2" s="397"/>
      <c r="E2" s="397"/>
      <c r="F2" s="397"/>
      <c r="G2" s="397"/>
      <c r="H2" s="397"/>
      <c r="I2" s="397"/>
      <c r="J2" s="397"/>
      <c r="K2" s="397"/>
    </row>
    <row r="3" spans="2:12" ht="90" customHeight="1" x14ac:dyDescent="0.2">
      <c r="B3" s="415" t="s">
        <v>184</v>
      </c>
      <c r="C3" s="415"/>
      <c r="D3" s="415"/>
      <c r="E3" s="415"/>
      <c r="F3" s="415"/>
      <c r="G3" s="415"/>
      <c r="H3" s="415"/>
      <c r="I3" s="415"/>
      <c r="J3" s="415"/>
      <c r="K3" s="415"/>
      <c r="L3" s="415"/>
    </row>
    <row r="4" spans="2:12" ht="135" customHeight="1" x14ac:dyDescent="0.2">
      <c r="B4" s="416" t="s">
        <v>269</v>
      </c>
      <c r="C4" s="416"/>
      <c r="D4" s="416"/>
      <c r="E4" s="416"/>
      <c r="F4" s="416"/>
      <c r="G4" s="416"/>
      <c r="H4" s="416"/>
      <c r="I4" s="416"/>
      <c r="J4" s="416"/>
      <c r="K4" s="416"/>
      <c r="L4" s="416"/>
    </row>
    <row r="5" spans="2:12" ht="60" customHeight="1" x14ac:dyDescent="0.2">
      <c r="B5" s="417" t="s">
        <v>270</v>
      </c>
      <c r="C5" s="417"/>
      <c r="D5" s="417"/>
      <c r="E5" s="417"/>
      <c r="F5" s="417"/>
      <c r="G5" s="417"/>
      <c r="H5" s="417"/>
      <c r="I5" s="417"/>
      <c r="J5" s="417"/>
      <c r="K5" s="417"/>
      <c r="L5" s="417"/>
    </row>
    <row r="6" spans="2:12" ht="60" customHeight="1" x14ac:dyDescent="0.2">
      <c r="B6" s="417" t="s">
        <v>181</v>
      </c>
      <c r="C6" s="417"/>
      <c r="D6" s="417"/>
      <c r="E6" s="417"/>
      <c r="F6" s="417"/>
      <c r="G6" s="417"/>
      <c r="H6" s="417"/>
      <c r="I6" s="417"/>
      <c r="J6" s="417"/>
      <c r="K6" s="417"/>
      <c r="L6" s="417"/>
    </row>
    <row r="7" spans="2:12" ht="60" customHeight="1" x14ac:dyDescent="0.2">
      <c r="B7" s="414" t="s">
        <v>185</v>
      </c>
      <c r="C7" s="414"/>
      <c r="D7" s="414"/>
      <c r="E7" s="414"/>
      <c r="F7" s="414"/>
      <c r="G7" s="414"/>
      <c r="H7" s="414"/>
      <c r="I7" s="414"/>
      <c r="J7" s="414"/>
      <c r="K7" s="414"/>
      <c r="L7" s="414"/>
    </row>
    <row r="8" spans="2:12" ht="16" x14ac:dyDescent="0.2">
      <c r="B8" s="397"/>
      <c r="C8" s="397"/>
      <c r="D8" s="397"/>
      <c r="E8" s="397"/>
      <c r="F8" s="397"/>
      <c r="G8" s="397"/>
      <c r="H8" s="397"/>
      <c r="I8" s="397"/>
      <c r="J8" s="397"/>
      <c r="K8" s="397"/>
    </row>
    <row r="9" spans="2:12" ht="16" x14ac:dyDescent="0.2">
      <c r="B9" s="397"/>
      <c r="C9" s="397"/>
      <c r="D9" s="397"/>
      <c r="E9" s="397"/>
      <c r="F9" s="397"/>
      <c r="G9" s="397"/>
      <c r="H9" s="397"/>
      <c r="I9" s="397"/>
      <c r="J9" s="397"/>
      <c r="K9" s="397"/>
    </row>
    <row r="10" spans="2:12" ht="16" x14ac:dyDescent="0.2">
      <c r="B10" s="397"/>
      <c r="C10" s="397"/>
      <c r="D10" s="397"/>
      <c r="E10" s="397"/>
      <c r="F10" s="397"/>
      <c r="G10" s="397"/>
      <c r="H10" s="397"/>
      <c r="I10" s="397"/>
      <c r="J10" s="397"/>
      <c r="K10" s="397"/>
    </row>
    <row r="11" spans="2:12" ht="16" x14ac:dyDescent="0.2">
      <c r="B11" s="397"/>
      <c r="C11" s="397"/>
      <c r="D11" s="397"/>
      <c r="E11" s="397"/>
      <c r="F11" s="397"/>
      <c r="G11" s="397"/>
      <c r="H11" s="397"/>
      <c r="I11" s="397"/>
      <c r="J11" s="397"/>
      <c r="K11" s="397"/>
    </row>
    <row r="12" spans="2:12" ht="16" x14ac:dyDescent="0.2">
      <c r="B12" s="397"/>
      <c r="C12" s="397"/>
      <c r="D12" s="397"/>
      <c r="E12" s="397"/>
      <c r="F12" s="397"/>
      <c r="G12" s="397"/>
      <c r="H12" s="397"/>
      <c r="I12" s="397"/>
      <c r="J12" s="397"/>
      <c r="K12" s="397"/>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76" t="str">
        <f>'Date initiale'!C3</f>
        <v>Universitatea de Arhitectură și Urbanism "Ion Mincu" București</v>
      </c>
      <c r="B1" s="276"/>
      <c r="C1" s="276"/>
    </row>
    <row r="2" spans="1:12" x14ac:dyDescent="0.2">
      <c r="A2" s="276" t="str">
        <f>'Date initiale'!B4&amp;" "&amp;'Date initiale'!C4</f>
        <v>Facultatea ARHITECTURA DE INTERIOR</v>
      </c>
      <c r="B2" s="276"/>
      <c r="C2" s="276"/>
    </row>
    <row r="3" spans="1:12" x14ac:dyDescent="0.2">
      <c r="A3" s="276" t="str">
        <f>'Date initiale'!B5&amp;" "&amp;'Date initiale'!C5</f>
        <v>Departamentul Studiul Formei si Ambient</v>
      </c>
      <c r="B3" s="276"/>
      <c r="C3" s="276"/>
    </row>
    <row r="4" spans="1:12" x14ac:dyDescent="0.2">
      <c r="A4" s="126" t="str">
        <f>'Date initiale'!C6&amp;", "&amp;'Date initiale'!C7</f>
        <v>Untanu Sorana Blanca, conferentiar 7</v>
      </c>
      <c r="B4" s="126"/>
      <c r="C4" s="126"/>
    </row>
    <row r="5" spans="1:12" s="197" customFormat="1" x14ac:dyDescent="0.2">
      <c r="A5" s="126"/>
      <c r="B5" s="126"/>
      <c r="C5" s="126"/>
    </row>
    <row r="6" spans="1:12" ht="16" x14ac:dyDescent="0.2">
      <c r="A6" s="431" t="s">
        <v>110</v>
      </c>
      <c r="B6" s="431"/>
      <c r="C6" s="431"/>
      <c r="D6" s="431"/>
      <c r="E6" s="431"/>
      <c r="F6" s="431"/>
      <c r="G6" s="431"/>
      <c r="H6" s="431"/>
      <c r="I6" s="431"/>
    </row>
    <row r="7" spans="1:12" ht="35.25" customHeight="1" x14ac:dyDescent="0.2">
      <c r="A7" s="434"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34"/>
      <c r="C7" s="434"/>
      <c r="D7" s="434"/>
      <c r="E7" s="434"/>
      <c r="F7" s="434"/>
      <c r="G7" s="434"/>
      <c r="H7" s="434"/>
      <c r="I7" s="434"/>
    </row>
    <row r="8" spans="1:12" ht="16" thickBot="1" x14ac:dyDescent="0.25">
      <c r="A8" s="73"/>
      <c r="B8" s="73"/>
      <c r="C8" s="73"/>
      <c r="D8" s="73"/>
      <c r="E8" s="73"/>
      <c r="F8" s="73"/>
      <c r="G8" s="73"/>
      <c r="H8" s="73"/>
      <c r="I8" s="73"/>
    </row>
    <row r="9" spans="1:12" ht="33" thickBot="1" x14ac:dyDescent="0.25">
      <c r="A9" s="165" t="s">
        <v>55</v>
      </c>
      <c r="B9" s="166" t="s">
        <v>83</v>
      </c>
      <c r="C9" s="166" t="s">
        <v>52</v>
      </c>
      <c r="D9" s="166" t="s">
        <v>57</v>
      </c>
      <c r="E9" s="166" t="s">
        <v>80</v>
      </c>
      <c r="F9" s="167" t="s">
        <v>87</v>
      </c>
      <c r="G9" s="166" t="s">
        <v>58</v>
      </c>
      <c r="H9" s="166" t="s">
        <v>111</v>
      </c>
      <c r="I9" s="168" t="s">
        <v>90</v>
      </c>
      <c r="K9" s="282" t="s">
        <v>108</v>
      </c>
    </row>
    <row r="10" spans="1:12" x14ac:dyDescent="0.2">
      <c r="A10" s="171">
        <v>1</v>
      </c>
      <c r="B10" s="172"/>
      <c r="C10" s="172"/>
      <c r="D10" s="172"/>
      <c r="E10" s="172"/>
      <c r="F10" s="155"/>
      <c r="G10" s="172"/>
      <c r="H10" s="172"/>
      <c r="I10" s="181"/>
      <c r="K10" s="283">
        <v>10</v>
      </c>
      <c r="L10" s="399" t="s">
        <v>248</v>
      </c>
    </row>
    <row r="11" spans="1:12" x14ac:dyDescent="0.2">
      <c r="A11" s="173">
        <f>A10+1</f>
        <v>2</v>
      </c>
      <c r="B11" s="117"/>
      <c r="C11" s="42"/>
      <c r="D11" s="118"/>
      <c r="E11" s="42"/>
      <c r="F11" s="119"/>
      <c r="G11" s="119"/>
      <c r="H11" s="119"/>
      <c r="I11" s="337"/>
      <c r="K11" s="58"/>
    </row>
    <row r="12" spans="1:12" x14ac:dyDescent="0.2">
      <c r="A12" s="174">
        <f t="shared" ref="A12:A19" si="0">A11+1</f>
        <v>3</v>
      </c>
      <c r="B12" s="175"/>
      <c r="C12" s="176"/>
      <c r="D12" s="118"/>
      <c r="E12" s="176"/>
      <c r="F12" s="164"/>
      <c r="G12" s="176"/>
      <c r="H12" s="164"/>
      <c r="I12" s="337"/>
    </row>
    <row r="13" spans="1:12" x14ac:dyDescent="0.2">
      <c r="A13" s="177">
        <f t="shared" si="0"/>
        <v>4</v>
      </c>
      <c r="B13" s="117"/>
      <c r="C13" s="118"/>
      <c r="D13" s="118"/>
      <c r="E13" s="118"/>
      <c r="F13" s="119"/>
      <c r="G13" s="119"/>
      <c r="H13" s="119"/>
      <c r="I13" s="337"/>
    </row>
    <row r="14" spans="1:12" x14ac:dyDescent="0.2">
      <c r="A14" s="173">
        <f t="shared" si="0"/>
        <v>5</v>
      </c>
      <c r="B14" s="117"/>
      <c r="C14" s="42"/>
      <c r="D14" s="118"/>
      <c r="E14" s="42"/>
      <c r="F14" s="119"/>
      <c r="G14" s="119"/>
      <c r="H14" s="119"/>
      <c r="I14" s="337"/>
    </row>
    <row r="15" spans="1:12" x14ac:dyDescent="0.2">
      <c r="A15" s="177">
        <f t="shared" si="0"/>
        <v>6</v>
      </c>
      <c r="B15" s="117"/>
      <c r="C15" s="118"/>
      <c r="D15" s="118"/>
      <c r="E15" s="118"/>
      <c r="F15" s="119"/>
      <c r="G15" s="119"/>
      <c r="H15" s="119"/>
      <c r="I15" s="337"/>
    </row>
    <row r="16" spans="1:12" x14ac:dyDescent="0.2">
      <c r="A16" s="173">
        <f t="shared" si="0"/>
        <v>7</v>
      </c>
      <c r="B16" s="117"/>
      <c r="C16" s="42"/>
      <c r="D16" s="118"/>
      <c r="E16" s="42"/>
      <c r="F16" s="119"/>
      <c r="G16" s="119"/>
      <c r="H16" s="119"/>
      <c r="I16" s="337"/>
    </row>
    <row r="17" spans="1:9" x14ac:dyDescent="0.2">
      <c r="A17" s="174">
        <f t="shared" si="0"/>
        <v>8</v>
      </c>
      <c r="B17" s="175"/>
      <c r="C17" s="176"/>
      <c r="D17" s="118"/>
      <c r="E17" s="176"/>
      <c r="F17" s="164"/>
      <c r="G17" s="176"/>
      <c r="H17" s="164"/>
      <c r="I17" s="337"/>
    </row>
    <row r="18" spans="1:9" x14ac:dyDescent="0.2">
      <c r="A18" s="177">
        <f t="shared" si="0"/>
        <v>9</v>
      </c>
      <c r="B18" s="117"/>
      <c r="C18" s="118"/>
      <c r="D18" s="118"/>
      <c r="E18" s="118"/>
      <c r="F18" s="119"/>
      <c r="G18" s="119"/>
      <c r="H18" s="119"/>
      <c r="I18" s="337"/>
    </row>
    <row r="19" spans="1:9" ht="16" thickBot="1" x14ac:dyDescent="0.25">
      <c r="A19" s="178">
        <f t="shared" si="0"/>
        <v>10</v>
      </c>
      <c r="B19" s="122"/>
      <c r="C19" s="123"/>
      <c r="D19" s="162"/>
      <c r="E19" s="179"/>
      <c r="F19" s="179"/>
      <c r="G19" s="180"/>
      <c r="H19" s="180"/>
      <c r="I19" s="347"/>
    </row>
    <row r="20" spans="1:9" ht="17" thickBot="1" x14ac:dyDescent="0.25">
      <c r="A20" s="384"/>
      <c r="H20" s="129" t="str">
        <f>"Total "&amp;LEFT(A7,2)</f>
        <v>Total I5</v>
      </c>
      <c r="I20" s="170">
        <f>SUM(I10:I19)</f>
        <v>0</v>
      </c>
    </row>
    <row r="21" spans="1:9" ht="16" x14ac:dyDescent="0.2">
      <c r="A21" s="54"/>
    </row>
    <row r="22" spans="1:9" ht="33.75" customHeight="1" x14ac:dyDescent="0.2">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76" t="str">
        <f>'Date initiale'!C3</f>
        <v>Universitatea de Arhitectură și Urbanism "Ion Mincu" București</v>
      </c>
      <c r="B1" s="276"/>
      <c r="C1" s="276"/>
    </row>
    <row r="2" spans="1:12" x14ac:dyDescent="0.2">
      <c r="A2" s="276" t="str">
        <f>'Date initiale'!B4&amp;" "&amp;'Date initiale'!C4</f>
        <v>Facultatea ARHITECTURA DE INTERIOR</v>
      </c>
      <c r="B2" s="276"/>
      <c r="C2" s="276"/>
    </row>
    <row r="3" spans="1:12" x14ac:dyDescent="0.2">
      <c r="A3" s="276" t="str">
        <f>'Date initiale'!B5&amp;" "&amp;'Date initiale'!C5</f>
        <v>Departamentul Studiul Formei si Ambient</v>
      </c>
      <c r="B3" s="276"/>
      <c r="C3" s="276"/>
    </row>
    <row r="4" spans="1:12" x14ac:dyDescent="0.2">
      <c r="A4" s="126" t="str">
        <f>'Date initiale'!C6&amp;", "&amp;'Date initiale'!C7</f>
        <v>Untanu Sorana Blanca, conferentiar 7</v>
      </c>
      <c r="B4" s="126"/>
      <c r="C4" s="126"/>
    </row>
    <row r="5" spans="1:12" s="197" customFormat="1" x14ac:dyDescent="0.2">
      <c r="A5" s="126"/>
      <c r="B5" s="126"/>
      <c r="C5" s="126"/>
    </row>
    <row r="6" spans="1:12" ht="16" x14ac:dyDescent="0.2">
      <c r="A6" s="431" t="s">
        <v>110</v>
      </c>
      <c r="B6" s="431"/>
      <c r="C6" s="431"/>
      <c r="D6" s="431"/>
      <c r="E6" s="431"/>
      <c r="F6" s="431"/>
      <c r="G6" s="431"/>
      <c r="H6" s="431"/>
      <c r="I6" s="431"/>
    </row>
    <row r="7" spans="1:12" ht="16" x14ac:dyDescent="0.2">
      <c r="A7" s="434" t="str">
        <f>'Descriere indicatori'!B9&amp;". "&amp;'Descriere indicatori'!C9</f>
        <v xml:space="preserve">I6. Articole in extenso în reviste ştiinţifice indexate ERIH şi clasificate în categoria NAT </v>
      </c>
      <c r="B7" s="434"/>
      <c r="C7" s="434"/>
      <c r="D7" s="434"/>
      <c r="E7" s="434"/>
      <c r="F7" s="434"/>
      <c r="G7" s="434"/>
      <c r="H7" s="434"/>
      <c r="I7" s="434"/>
    </row>
    <row r="8" spans="1:12" ht="16" thickBot="1" x14ac:dyDescent="0.25">
      <c r="A8" s="182"/>
      <c r="B8" s="182"/>
      <c r="C8" s="182"/>
      <c r="D8" s="182"/>
      <c r="E8" s="182"/>
      <c r="F8" s="182"/>
      <c r="G8" s="182"/>
      <c r="H8" s="182"/>
      <c r="I8" s="182"/>
    </row>
    <row r="9" spans="1:12" ht="33" thickBot="1" x14ac:dyDescent="0.25">
      <c r="A9" s="165" t="s">
        <v>55</v>
      </c>
      <c r="B9" s="166" t="s">
        <v>83</v>
      </c>
      <c r="C9" s="166" t="s">
        <v>52</v>
      </c>
      <c r="D9" s="166" t="s">
        <v>57</v>
      </c>
      <c r="E9" s="166" t="s">
        <v>80</v>
      </c>
      <c r="F9" s="167" t="s">
        <v>87</v>
      </c>
      <c r="G9" s="166" t="s">
        <v>58</v>
      </c>
      <c r="H9" s="166" t="s">
        <v>111</v>
      </c>
      <c r="I9" s="168" t="s">
        <v>90</v>
      </c>
      <c r="K9" s="282" t="s">
        <v>108</v>
      </c>
    </row>
    <row r="10" spans="1:12" x14ac:dyDescent="0.2">
      <c r="A10" s="184">
        <v>1</v>
      </c>
      <c r="B10" s="112"/>
      <c r="C10" s="112"/>
      <c r="D10" s="112"/>
      <c r="E10" s="113"/>
      <c r="F10" s="114"/>
      <c r="G10" s="114"/>
      <c r="H10" s="114"/>
      <c r="I10" s="342"/>
      <c r="K10" s="283">
        <v>5</v>
      </c>
      <c r="L10" s="399" t="s">
        <v>248</v>
      </c>
    </row>
    <row r="11" spans="1:12" x14ac:dyDescent="0.2">
      <c r="A11" s="185">
        <f>A10+1</f>
        <v>2</v>
      </c>
      <c r="B11" s="116"/>
      <c r="C11" s="117"/>
      <c r="D11" s="116"/>
      <c r="E11" s="118"/>
      <c r="F11" s="119"/>
      <c r="G11" s="120"/>
      <c r="H11" s="120"/>
      <c r="I11" s="337"/>
      <c r="K11" s="58"/>
    </row>
    <row r="12" spans="1:12" x14ac:dyDescent="0.2">
      <c r="A12" s="185">
        <f t="shared" ref="A12:A19" si="0">A11+1</f>
        <v>3</v>
      </c>
      <c r="B12" s="117"/>
      <c r="C12" s="117"/>
      <c r="D12" s="117"/>
      <c r="E12" s="118"/>
      <c r="F12" s="119"/>
      <c r="G12" s="120"/>
      <c r="H12" s="120"/>
      <c r="I12" s="337"/>
    </row>
    <row r="13" spans="1:12" x14ac:dyDescent="0.2">
      <c r="A13" s="185">
        <f t="shared" si="0"/>
        <v>4</v>
      </c>
      <c r="B13" s="117"/>
      <c r="C13" s="117"/>
      <c r="D13" s="117"/>
      <c r="E13" s="118"/>
      <c r="F13" s="119"/>
      <c r="G13" s="119"/>
      <c r="H13" s="119"/>
      <c r="I13" s="337"/>
    </row>
    <row r="14" spans="1:12" x14ac:dyDescent="0.2">
      <c r="A14" s="185">
        <f t="shared" si="0"/>
        <v>5</v>
      </c>
      <c r="B14" s="117"/>
      <c r="C14" s="117"/>
      <c r="D14" s="117"/>
      <c r="E14" s="118"/>
      <c r="F14" s="119"/>
      <c r="G14" s="119"/>
      <c r="H14" s="119"/>
      <c r="I14" s="337"/>
    </row>
    <row r="15" spans="1:12" x14ac:dyDescent="0.2">
      <c r="A15" s="185">
        <f t="shared" si="0"/>
        <v>6</v>
      </c>
      <c r="B15" s="117"/>
      <c r="C15" s="117"/>
      <c r="D15" s="117"/>
      <c r="E15" s="118"/>
      <c r="F15" s="119"/>
      <c r="G15" s="119"/>
      <c r="H15" s="119"/>
      <c r="I15" s="337"/>
    </row>
    <row r="16" spans="1:12" x14ac:dyDescent="0.2">
      <c r="A16" s="185">
        <f t="shared" si="0"/>
        <v>7</v>
      </c>
      <c r="B16" s="117"/>
      <c r="C16" s="117"/>
      <c r="D16" s="117"/>
      <c r="E16" s="118"/>
      <c r="F16" s="119"/>
      <c r="G16" s="119"/>
      <c r="H16" s="119"/>
      <c r="I16" s="337"/>
    </row>
    <row r="17" spans="1:9" x14ac:dyDescent="0.2">
      <c r="A17" s="185">
        <f t="shared" si="0"/>
        <v>8</v>
      </c>
      <c r="B17" s="117"/>
      <c r="C17" s="117"/>
      <c r="D17" s="117"/>
      <c r="E17" s="118"/>
      <c r="F17" s="119"/>
      <c r="G17" s="119"/>
      <c r="H17" s="119"/>
      <c r="I17" s="337"/>
    </row>
    <row r="18" spans="1:9" x14ac:dyDescent="0.2">
      <c r="A18" s="185">
        <f t="shared" si="0"/>
        <v>9</v>
      </c>
      <c r="B18" s="117"/>
      <c r="C18" s="117"/>
      <c r="D18" s="117"/>
      <c r="E18" s="118"/>
      <c r="F18" s="119"/>
      <c r="G18" s="119"/>
      <c r="H18" s="119"/>
      <c r="I18" s="337"/>
    </row>
    <row r="19" spans="1:9" ht="16" thickBot="1" x14ac:dyDescent="0.25">
      <c r="A19" s="186">
        <f t="shared" si="0"/>
        <v>10</v>
      </c>
      <c r="B19" s="122"/>
      <c r="C19" s="122"/>
      <c r="D19" s="122"/>
      <c r="E19" s="123"/>
      <c r="F19" s="124"/>
      <c r="G19" s="124"/>
      <c r="H19" s="124"/>
      <c r="I19" s="338"/>
    </row>
    <row r="20" spans="1:9" ht="16" thickBot="1" x14ac:dyDescent="0.25">
      <c r="A20" s="383"/>
      <c r="B20" s="126"/>
      <c r="C20" s="126"/>
      <c r="D20" s="126"/>
      <c r="E20" s="126"/>
      <c r="F20" s="126"/>
      <c r="G20" s="126"/>
      <c r="H20" s="129" t="str">
        <f>"Total "&amp;LEFT(A7,2)</f>
        <v>Total I6</v>
      </c>
      <c r="I20" s="13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ht="16" x14ac:dyDescent="0.2">
      <c r="A1" s="276" t="str">
        <f>'Date initiale'!C3</f>
        <v>Universitatea de Arhitectură și Urbanism "Ion Mincu" București</v>
      </c>
      <c r="B1" s="276"/>
      <c r="C1" s="276"/>
      <c r="D1" s="6"/>
      <c r="E1" s="6"/>
      <c r="F1" s="6"/>
      <c r="G1" s="6"/>
      <c r="H1" s="6"/>
      <c r="I1" s="6"/>
      <c r="J1" s="6"/>
    </row>
    <row r="2" spans="1:12" ht="16" x14ac:dyDescent="0.2">
      <c r="A2" s="276" t="str">
        <f>'Date initiale'!B4&amp;" "&amp;'Date initiale'!C4</f>
        <v>Facultatea ARHITECTURA DE INTERIOR</v>
      </c>
      <c r="B2" s="276"/>
      <c r="C2" s="276"/>
      <c r="D2" s="6"/>
      <c r="E2" s="6"/>
      <c r="F2" s="6"/>
      <c r="G2" s="6"/>
      <c r="H2" s="6"/>
      <c r="I2" s="6"/>
      <c r="J2" s="6"/>
    </row>
    <row r="3" spans="1:12" ht="16" x14ac:dyDescent="0.2">
      <c r="A3" s="276" t="str">
        <f>'Date initiale'!B5&amp;" "&amp;'Date initiale'!C5</f>
        <v>Departamentul Studiul Formei si Ambient</v>
      </c>
      <c r="B3" s="276"/>
      <c r="C3" s="276"/>
      <c r="D3" s="6"/>
      <c r="E3" s="6"/>
      <c r="F3" s="6"/>
      <c r="G3" s="6"/>
      <c r="H3" s="6"/>
      <c r="I3" s="6"/>
      <c r="J3" s="6"/>
    </row>
    <row r="4" spans="1:12" ht="16" x14ac:dyDescent="0.2">
      <c r="A4" s="280" t="str">
        <f>'Date initiale'!C6&amp;", "&amp;'Date initiale'!C7</f>
        <v>Untanu Sorana Blanca, conferentiar 7</v>
      </c>
      <c r="B4" s="280"/>
      <c r="C4" s="280"/>
      <c r="D4" s="6"/>
      <c r="E4" s="6"/>
      <c r="F4" s="6"/>
      <c r="G4" s="6"/>
      <c r="H4" s="6"/>
      <c r="I4" s="6"/>
      <c r="J4" s="6"/>
    </row>
    <row r="5" spans="1:12" s="197" customFormat="1" ht="16" x14ac:dyDescent="0.2">
      <c r="A5" s="280"/>
      <c r="B5" s="280"/>
      <c r="C5" s="280"/>
      <c r="D5" s="6"/>
      <c r="E5" s="6"/>
      <c r="F5" s="6"/>
      <c r="G5" s="6"/>
      <c r="H5" s="6"/>
      <c r="I5" s="6"/>
      <c r="J5" s="6"/>
    </row>
    <row r="6" spans="1:12" ht="16" x14ac:dyDescent="0.2">
      <c r="A6" s="435" t="s">
        <v>110</v>
      </c>
      <c r="B6" s="435"/>
      <c r="C6" s="435"/>
      <c r="D6" s="435"/>
      <c r="E6" s="435"/>
      <c r="F6" s="435"/>
      <c r="G6" s="435"/>
      <c r="H6" s="435"/>
      <c r="I6" s="435"/>
      <c r="J6" s="6"/>
    </row>
    <row r="7" spans="1:12" ht="16" x14ac:dyDescent="0.2">
      <c r="A7" s="434" t="str">
        <f>'Descriere indicatori'!B10&amp;". "&amp;'Descriere indicatori'!C10</f>
        <v xml:space="preserve">I7. Articole in extenso în reviste ştiinţifice recunoscute în domenii conexe* </v>
      </c>
      <c r="B7" s="434"/>
      <c r="C7" s="434"/>
      <c r="D7" s="434"/>
      <c r="E7" s="434"/>
      <c r="F7" s="434"/>
      <c r="G7" s="434"/>
      <c r="H7" s="434"/>
      <c r="I7" s="434"/>
      <c r="J7" s="6"/>
    </row>
    <row r="8" spans="1:12" ht="17" thickBot="1" x14ac:dyDescent="0.25">
      <c r="A8" s="183"/>
      <c r="B8" s="183"/>
      <c r="C8" s="183"/>
      <c r="D8" s="183"/>
      <c r="E8" s="183"/>
      <c r="F8" s="183"/>
      <c r="G8" s="183"/>
      <c r="H8" s="183"/>
      <c r="I8" s="183"/>
      <c r="J8" s="6"/>
    </row>
    <row r="9" spans="1:12" ht="33" thickBot="1" x14ac:dyDescent="0.25">
      <c r="A9" s="165" t="s">
        <v>55</v>
      </c>
      <c r="B9" s="166" t="s">
        <v>83</v>
      </c>
      <c r="C9" s="166" t="s">
        <v>52</v>
      </c>
      <c r="D9" s="166" t="s">
        <v>57</v>
      </c>
      <c r="E9" s="166" t="s">
        <v>80</v>
      </c>
      <c r="F9" s="167" t="s">
        <v>87</v>
      </c>
      <c r="G9" s="166" t="s">
        <v>58</v>
      </c>
      <c r="H9" s="166" t="s">
        <v>111</v>
      </c>
      <c r="I9" s="168" t="s">
        <v>90</v>
      </c>
      <c r="J9" s="6"/>
      <c r="K9" s="282" t="s">
        <v>108</v>
      </c>
    </row>
    <row r="10" spans="1:12" ht="16" x14ac:dyDescent="0.2">
      <c r="A10" s="188">
        <v>1</v>
      </c>
      <c r="B10" s="189"/>
      <c r="C10" s="154"/>
      <c r="D10" s="154"/>
      <c r="E10" s="154"/>
      <c r="F10" s="155"/>
      <c r="G10" s="154"/>
      <c r="H10" s="190"/>
      <c r="I10" s="342"/>
      <c r="J10" s="6"/>
      <c r="K10" s="283">
        <v>5</v>
      </c>
      <c r="L10" s="399" t="s">
        <v>248</v>
      </c>
    </row>
    <row r="11" spans="1:12" ht="16" x14ac:dyDescent="0.2">
      <c r="A11" s="158">
        <f>A10+1</f>
        <v>2</v>
      </c>
      <c r="B11" s="149"/>
      <c r="C11" s="149"/>
      <c r="D11" s="149"/>
      <c r="E11" s="42"/>
      <c r="F11" s="120"/>
      <c r="G11" s="120"/>
      <c r="H11" s="120"/>
      <c r="I11" s="337"/>
      <c r="J11" s="51"/>
      <c r="K11" s="58"/>
    </row>
    <row r="12" spans="1:12" ht="16" x14ac:dyDescent="0.2">
      <c r="A12" s="158">
        <f t="shared" ref="A12:A19" si="0">A11+1</f>
        <v>3</v>
      </c>
      <c r="B12" s="149"/>
      <c r="C12" s="118"/>
      <c r="D12" s="149"/>
      <c r="E12" s="191"/>
      <c r="F12" s="119"/>
      <c r="G12" s="120"/>
      <c r="H12" s="120"/>
      <c r="I12" s="337"/>
      <c r="J12" s="51"/>
    </row>
    <row r="13" spans="1:12" ht="16" x14ac:dyDescent="0.2">
      <c r="A13" s="158">
        <f t="shared" si="0"/>
        <v>4</v>
      </c>
      <c r="B13" s="118"/>
      <c r="C13" s="118"/>
      <c r="D13" s="118"/>
      <c r="E13" s="191"/>
      <c r="F13" s="119"/>
      <c r="G13" s="120"/>
      <c r="H13" s="120"/>
      <c r="I13" s="337"/>
      <c r="J13" s="6"/>
    </row>
    <row r="14" spans="1:12" ht="16" x14ac:dyDescent="0.2">
      <c r="A14" s="158">
        <f t="shared" si="0"/>
        <v>5</v>
      </c>
      <c r="B14" s="118"/>
      <c r="C14" s="118"/>
      <c r="D14" s="118"/>
      <c r="E14" s="191"/>
      <c r="F14" s="119"/>
      <c r="G14" s="119"/>
      <c r="H14" s="119"/>
      <c r="I14" s="337"/>
      <c r="J14" s="6"/>
    </row>
    <row r="15" spans="1:12" ht="16" x14ac:dyDescent="0.2">
      <c r="A15" s="158">
        <f t="shared" si="0"/>
        <v>6</v>
      </c>
      <c r="B15" s="118"/>
      <c r="C15" s="118"/>
      <c r="D15" s="118"/>
      <c r="E15" s="191"/>
      <c r="F15" s="119"/>
      <c r="G15" s="119"/>
      <c r="H15" s="119"/>
      <c r="I15" s="337"/>
      <c r="J15" s="6"/>
    </row>
    <row r="16" spans="1:12" ht="16" x14ac:dyDescent="0.2">
      <c r="A16" s="158">
        <f t="shared" si="0"/>
        <v>7</v>
      </c>
      <c r="B16" s="118"/>
      <c r="C16" s="118"/>
      <c r="D16" s="118"/>
      <c r="E16" s="42"/>
      <c r="F16" s="119"/>
      <c r="G16" s="119"/>
      <c r="H16" s="119"/>
      <c r="I16" s="337"/>
      <c r="J16" s="6"/>
    </row>
    <row r="17" spans="1:10" ht="16" x14ac:dyDescent="0.2">
      <c r="A17" s="158">
        <f t="shared" si="0"/>
        <v>8</v>
      </c>
      <c r="B17" s="118"/>
      <c r="C17" s="118"/>
      <c r="D17" s="118"/>
      <c r="E17" s="191"/>
      <c r="F17" s="119"/>
      <c r="G17" s="119"/>
      <c r="H17" s="119"/>
      <c r="I17" s="337"/>
      <c r="J17" s="6"/>
    </row>
    <row r="18" spans="1:10" ht="16" x14ac:dyDescent="0.2">
      <c r="A18" s="158">
        <f t="shared" si="0"/>
        <v>9</v>
      </c>
      <c r="B18" s="192"/>
      <c r="C18" s="193"/>
      <c r="D18" s="118"/>
      <c r="E18" s="191"/>
      <c r="F18" s="191"/>
      <c r="G18" s="191"/>
      <c r="H18" s="191"/>
      <c r="I18" s="348"/>
      <c r="J18" s="6"/>
    </row>
    <row r="19" spans="1:10" ht="17" thickBot="1" x14ac:dyDescent="0.25">
      <c r="A19" s="187">
        <f t="shared" si="0"/>
        <v>10</v>
      </c>
      <c r="B19" s="123"/>
      <c r="C19" s="123"/>
      <c r="D19" s="123"/>
      <c r="E19" s="194"/>
      <c r="F19" s="124"/>
      <c r="G19" s="124"/>
      <c r="H19" s="124"/>
      <c r="I19" s="338"/>
      <c r="J19" s="6"/>
    </row>
    <row r="20" spans="1:10" ht="17" thickBot="1" x14ac:dyDescent="0.25">
      <c r="A20" s="382"/>
      <c r="B20" s="126"/>
      <c r="C20" s="126"/>
      <c r="D20" s="126"/>
      <c r="E20" s="126"/>
      <c r="F20" s="126"/>
      <c r="G20" s="126"/>
      <c r="H20" s="129" t="str">
        <f>"Total "&amp;LEFT(A7,2)</f>
        <v>Total I7</v>
      </c>
      <c r="I20" s="130">
        <f>SUM(I10:I19)</f>
        <v>0</v>
      </c>
      <c r="J20" s="6"/>
    </row>
    <row r="21" spans="1:10" x14ac:dyDescent="0.2">
      <c r="A21" s="44"/>
      <c r="B21" s="44"/>
      <c r="C21" s="44"/>
      <c r="D21" s="44"/>
      <c r="E21" s="44"/>
      <c r="F21" s="44"/>
      <c r="G21" s="44"/>
      <c r="H21" s="44"/>
      <c r="I21" s="45"/>
    </row>
    <row r="22" spans="1:10" ht="33.75" customHeight="1" x14ac:dyDescent="0.2">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row r="23" spans="1:10" x14ac:dyDescent="0.2">
      <c r="A23" s="46"/>
    </row>
    <row r="24" spans="1:10" x14ac:dyDescent="0.2">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76" t="str">
        <f>'Date initiale'!C3</f>
        <v>Universitatea de Arhitectură și Urbanism "Ion Mincu" București</v>
      </c>
      <c r="B1" s="276"/>
      <c r="C1" s="276"/>
    </row>
    <row r="2" spans="1:12" x14ac:dyDescent="0.2">
      <c r="A2" s="276" t="str">
        <f>'Date initiale'!B4&amp;" "&amp;'Date initiale'!C4</f>
        <v>Facultatea ARHITECTURA DE INTERIOR</v>
      </c>
      <c r="B2" s="276"/>
      <c r="C2" s="276"/>
    </row>
    <row r="3" spans="1:12" x14ac:dyDescent="0.2">
      <c r="A3" s="276" t="str">
        <f>'Date initiale'!B5&amp;" "&amp;'Date initiale'!C5</f>
        <v>Departamentul Studiul Formei si Ambient</v>
      </c>
      <c r="B3" s="276"/>
      <c r="C3" s="276"/>
    </row>
    <row r="4" spans="1:12" x14ac:dyDescent="0.2">
      <c r="A4" s="126" t="str">
        <f>'Date initiale'!C6&amp;", "&amp;'Date initiale'!C7</f>
        <v>Untanu Sorana Blanca, conferentiar 7</v>
      </c>
      <c r="B4" s="126"/>
      <c r="C4" s="126"/>
    </row>
    <row r="5" spans="1:12" s="197" customFormat="1" x14ac:dyDescent="0.2">
      <c r="A5" s="126"/>
      <c r="B5" s="126"/>
      <c r="C5" s="126"/>
    </row>
    <row r="6" spans="1:12" ht="16" x14ac:dyDescent="0.2">
      <c r="A6" s="431" t="s">
        <v>110</v>
      </c>
      <c r="B6" s="431"/>
      <c r="C6" s="431"/>
      <c r="D6" s="431"/>
      <c r="E6" s="431"/>
      <c r="F6" s="431"/>
      <c r="G6" s="431"/>
      <c r="H6" s="431"/>
      <c r="I6" s="431"/>
    </row>
    <row r="7" spans="1:12" ht="16" x14ac:dyDescent="0.2">
      <c r="A7" s="434" t="str">
        <f>'Descriere indicatori'!B11&amp;". "&amp;'Descriere indicatori'!C11</f>
        <v xml:space="preserve">I8. Studii in extenso apărute în volume colective publicate la edituri de prestigiu internaţional* </v>
      </c>
      <c r="B7" s="434"/>
      <c r="C7" s="434"/>
      <c r="D7" s="434"/>
      <c r="E7" s="434"/>
      <c r="F7" s="434"/>
      <c r="G7" s="434"/>
      <c r="H7" s="434"/>
      <c r="I7" s="434"/>
    </row>
    <row r="8" spans="1:12" ht="16" thickBot="1" x14ac:dyDescent="0.25">
      <c r="A8" s="182"/>
      <c r="B8" s="182"/>
      <c r="C8" s="182"/>
      <c r="D8" s="182"/>
      <c r="E8" s="182"/>
      <c r="F8" s="182"/>
      <c r="G8" s="182"/>
      <c r="H8" s="182"/>
      <c r="I8" s="182"/>
    </row>
    <row r="9" spans="1:12" ht="33" thickBot="1" x14ac:dyDescent="0.25">
      <c r="A9" s="165" t="s">
        <v>55</v>
      </c>
      <c r="B9" s="166" t="s">
        <v>83</v>
      </c>
      <c r="C9" s="166" t="s">
        <v>52</v>
      </c>
      <c r="D9" s="166" t="s">
        <v>57</v>
      </c>
      <c r="E9" s="166" t="s">
        <v>80</v>
      </c>
      <c r="F9" s="167" t="s">
        <v>87</v>
      </c>
      <c r="G9" s="166" t="s">
        <v>58</v>
      </c>
      <c r="H9" s="166" t="s">
        <v>111</v>
      </c>
      <c r="I9" s="168" t="s">
        <v>90</v>
      </c>
      <c r="K9" s="282" t="s">
        <v>108</v>
      </c>
    </row>
    <row r="10" spans="1:12" x14ac:dyDescent="0.2">
      <c r="A10" s="111">
        <v>1</v>
      </c>
      <c r="B10" s="112"/>
      <c r="C10" s="112"/>
      <c r="D10" s="112"/>
      <c r="E10" s="113"/>
      <c r="F10" s="114"/>
      <c r="G10" s="114"/>
      <c r="H10" s="114"/>
      <c r="I10" s="342"/>
      <c r="K10" s="283">
        <v>10</v>
      </c>
      <c r="L10" s="399" t="s">
        <v>249</v>
      </c>
    </row>
    <row r="11" spans="1:12" x14ac:dyDescent="0.2">
      <c r="A11" s="177">
        <f>A10+1</f>
        <v>2</v>
      </c>
      <c r="B11" s="175"/>
      <c r="C11" s="117"/>
      <c r="D11" s="175"/>
      <c r="E11" s="118"/>
      <c r="F11" s="119"/>
      <c r="G11" s="119"/>
      <c r="H11" s="119"/>
      <c r="I11" s="337"/>
      <c r="K11" s="58"/>
    </row>
    <row r="12" spans="1:12" x14ac:dyDescent="0.2">
      <c r="A12" s="177">
        <f t="shared" ref="A12:A18" si="0">A11+1</f>
        <v>3</v>
      </c>
      <c r="B12" s="117"/>
      <c r="C12" s="117"/>
      <c r="D12" s="117"/>
      <c r="E12" s="118"/>
      <c r="F12" s="119"/>
      <c r="G12" s="119"/>
      <c r="H12" s="119"/>
      <c r="I12" s="337"/>
    </row>
    <row r="13" spans="1:12" x14ac:dyDescent="0.2">
      <c r="A13" s="177">
        <f t="shared" si="0"/>
        <v>4</v>
      </c>
      <c r="B13" s="117"/>
      <c r="C13" s="117"/>
      <c r="D13" s="117"/>
      <c r="E13" s="118"/>
      <c r="F13" s="119"/>
      <c r="G13" s="119"/>
      <c r="H13" s="119"/>
      <c r="I13" s="337"/>
    </row>
    <row r="14" spans="1:12" x14ac:dyDescent="0.2">
      <c r="A14" s="177">
        <f t="shared" si="0"/>
        <v>5</v>
      </c>
      <c r="B14" s="117"/>
      <c r="C14" s="117"/>
      <c r="D14" s="117"/>
      <c r="E14" s="118"/>
      <c r="F14" s="119"/>
      <c r="G14" s="119"/>
      <c r="H14" s="119"/>
      <c r="I14" s="337"/>
    </row>
    <row r="15" spans="1:12" x14ac:dyDescent="0.2">
      <c r="A15" s="177">
        <f t="shared" si="0"/>
        <v>6</v>
      </c>
      <c r="B15" s="117"/>
      <c r="C15" s="117"/>
      <c r="D15" s="117"/>
      <c r="E15" s="118"/>
      <c r="F15" s="119"/>
      <c r="G15" s="119"/>
      <c r="H15" s="119"/>
      <c r="I15" s="337"/>
    </row>
    <row r="16" spans="1:12" x14ac:dyDescent="0.2">
      <c r="A16" s="177">
        <f t="shared" si="0"/>
        <v>7</v>
      </c>
      <c r="B16" s="117"/>
      <c r="C16" s="117"/>
      <c r="D16" s="117"/>
      <c r="E16" s="118"/>
      <c r="F16" s="119"/>
      <c r="G16" s="119"/>
      <c r="H16" s="119"/>
      <c r="I16" s="337"/>
    </row>
    <row r="17" spans="1:10" x14ac:dyDescent="0.2">
      <c r="A17" s="177">
        <f t="shared" si="0"/>
        <v>8</v>
      </c>
      <c r="B17" s="117"/>
      <c r="C17" s="117"/>
      <c r="D17" s="117"/>
      <c r="E17" s="118"/>
      <c r="F17" s="119"/>
      <c r="G17" s="119"/>
      <c r="H17" s="119"/>
      <c r="I17" s="337"/>
    </row>
    <row r="18" spans="1:10" x14ac:dyDescent="0.2">
      <c r="A18" s="177">
        <f t="shared" si="0"/>
        <v>9</v>
      </c>
      <c r="B18" s="117"/>
      <c r="C18" s="117"/>
      <c r="D18" s="117"/>
      <c r="E18" s="118"/>
      <c r="F18" s="119"/>
      <c r="G18" s="119"/>
      <c r="H18" s="119"/>
      <c r="I18" s="337"/>
    </row>
    <row r="19" spans="1:10" ht="16" thickBot="1" x14ac:dyDescent="0.25">
      <c r="A19" s="128">
        <f>A18+1</f>
        <v>10</v>
      </c>
      <c r="B19" s="122"/>
      <c r="C19" s="122"/>
      <c r="D19" s="122"/>
      <c r="E19" s="123"/>
      <c r="F19" s="124"/>
      <c r="G19" s="124"/>
      <c r="H19" s="124"/>
      <c r="I19" s="338"/>
    </row>
    <row r="20" spans="1:10" ht="17" thickBot="1" x14ac:dyDescent="0.25">
      <c r="A20" s="382"/>
      <c r="B20" s="126"/>
      <c r="C20" s="126"/>
      <c r="D20" s="126"/>
      <c r="E20" s="126"/>
      <c r="F20" s="126"/>
      <c r="G20" s="126"/>
      <c r="H20" s="129" t="str">
        <f>"Total "&amp;LEFT(A7,2)</f>
        <v>Total I8</v>
      </c>
      <c r="I20" s="130">
        <f>SUM(I10:I19)</f>
        <v>0</v>
      </c>
      <c r="J20" s="6"/>
    </row>
    <row r="22" spans="1:10" ht="33.75" customHeight="1" x14ac:dyDescent="0.2">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style="197" customWidth="1"/>
    <col min="8" max="8" width="10" customWidth="1"/>
    <col min="9" max="10" width="9.6640625" customWidth="1"/>
  </cols>
  <sheetData>
    <row r="1" spans="1:12" x14ac:dyDescent="0.2">
      <c r="A1" s="276" t="str">
        <f>'Date initiale'!C3</f>
        <v>Universitatea de Arhitectură și Urbanism "Ion Mincu" București</v>
      </c>
      <c r="B1" s="276"/>
      <c r="C1" s="276"/>
    </row>
    <row r="2" spans="1:12" x14ac:dyDescent="0.2">
      <c r="A2" s="276" t="str">
        <f>'Date initiale'!B4&amp;" "&amp;'Date initiale'!C4</f>
        <v>Facultatea ARHITECTURA DE INTERIOR</v>
      </c>
      <c r="B2" s="276"/>
      <c r="C2" s="276"/>
    </row>
    <row r="3" spans="1:12" x14ac:dyDescent="0.2">
      <c r="A3" s="276" t="str">
        <f>'Date initiale'!B5&amp;" "&amp;'Date initiale'!C5</f>
        <v>Departamentul Studiul Formei si Ambient</v>
      </c>
      <c r="B3" s="276"/>
      <c r="C3" s="276"/>
    </row>
    <row r="4" spans="1:12" x14ac:dyDescent="0.2">
      <c r="A4" s="126" t="str">
        <f>'Date initiale'!C6&amp;", "&amp;'Date initiale'!C7</f>
        <v>Untanu Sorana Blanca, conferentiar 7</v>
      </c>
      <c r="B4" s="126"/>
      <c r="C4" s="126"/>
    </row>
    <row r="5" spans="1:12" s="197" customFormat="1" x14ac:dyDescent="0.2">
      <c r="A5" s="126"/>
      <c r="B5" s="126"/>
      <c r="C5" s="126"/>
    </row>
    <row r="6" spans="1:12" ht="16" x14ac:dyDescent="0.2">
      <c r="A6" s="431" t="s">
        <v>110</v>
      </c>
      <c r="B6" s="431"/>
      <c r="C6" s="431"/>
      <c r="D6" s="431"/>
      <c r="E6" s="431"/>
      <c r="F6" s="431"/>
      <c r="G6" s="431"/>
      <c r="H6" s="431"/>
      <c r="I6" s="431"/>
    </row>
    <row r="7" spans="1:12" ht="15.75" customHeight="1" x14ac:dyDescent="0.2">
      <c r="A7" s="434" t="str">
        <f>'Descriere indicatori'!B12&amp;". "&amp;'Descriere indicatori'!C12</f>
        <v xml:space="preserve">I9. Studii in extenso apărute în volume colective publicate la edituri de prestigiu naţional* </v>
      </c>
      <c r="B7" s="434"/>
      <c r="C7" s="434"/>
      <c r="D7" s="434"/>
      <c r="E7" s="434"/>
      <c r="F7" s="434"/>
      <c r="G7" s="434"/>
      <c r="H7" s="434"/>
      <c r="I7" s="434"/>
      <c r="J7" s="198"/>
    </row>
    <row r="8" spans="1:12" ht="17" thickBot="1" x14ac:dyDescent="0.25">
      <c r="A8" s="196"/>
      <c r="B8" s="196"/>
      <c r="C8" s="196"/>
      <c r="D8" s="196"/>
      <c r="E8" s="196"/>
      <c r="F8" s="196"/>
      <c r="G8" s="182"/>
      <c r="H8" s="196"/>
      <c r="I8" s="196"/>
      <c r="J8" s="196"/>
    </row>
    <row r="9" spans="1:12" ht="33" thickBot="1" x14ac:dyDescent="0.25">
      <c r="A9" s="165" t="s">
        <v>55</v>
      </c>
      <c r="B9" s="166" t="s">
        <v>83</v>
      </c>
      <c r="C9" s="166" t="s">
        <v>56</v>
      </c>
      <c r="D9" s="166" t="s">
        <v>57</v>
      </c>
      <c r="E9" s="166" t="s">
        <v>80</v>
      </c>
      <c r="F9" s="167" t="s">
        <v>87</v>
      </c>
      <c r="G9" s="166" t="s">
        <v>58</v>
      </c>
      <c r="H9" s="166" t="s">
        <v>111</v>
      </c>
      <c r="I9" s="168" t="s">
        <v>90</v>
      </c>
      <c r="K9" s="282" t="s">
        <v>108</v>
      </c>
    </row>
    <row r="10" spans="1:12" x14ac:dyDescent="0.2">
      <c r="A10" s="199">
        <v>1</v>
      </c>
      <c r="B10" s="189"/>
      <c r="C10" s="189"/>
      <c r="D10" s="189"/>
      <c r="E10" s="154"/>
      <c r="F10" s="155"/>
      <c r="G10" s="114"/>
      <c r="H10" s="155"/>
      <c r="I10" s="342"/>
      <c r="K10" s="283">
        <v>7</v>
      </c>
      <c r="L10" s="399" t="s">
        <v>249</v>
      </c>
    </row>
    <row r="11" spans="1:12" x14ac:dyDescent="0.2">
      <c r="A11" s="200">
        <f>A10+1</f>
        <v>2</v>
      </c>
      <c r="B11" s="175"/>
      <c r="C11" s="175"/>
      <c r="D11" s="175"/>
      <c r="E11" s="191"/>
      <c r="F11" s="119"/>
      <c r="G11" s="119"/>
      <c r="H11" s="119"/>
      <c r="I11" s="337"/>
      <c r="K11" s="58"/>
    </row>
    <row r="12" spans="1:12" x14ac:dyDescent="0.2">
      <c r="A12" s="200">
        <f t="shared" ref="A12:A19" si="0">A11+1</f>
        <v>3</v>
      </c>
      <c r="B12" s="175"/>
      <c r="C12" s="117"/>
      <c r="D12" s="175"/>
      <c r="E12" s="191"/>
      <c r="F12" s="119"/>
      <c r="G12" s="119"/>
      <c r="H12" s="119"/>
      <c r="I12" s="337"/>
    </row>
    <row r="13" spans="1:12" x14ac:dyDescent="0.2">
      <c r="A13" s="200">
        <f t="shared" si="0"/>
        <v>4</v>
      </c>
      <c r="B13" s="175"/>
      <c r="C13" s="117"/>
      <c r="D13" s="175"/>
      <c r="E13" s="191"/>
      <c r="F13" s="119"/>
      <c r="G13" s="119"/>
      <c r="H13" s="119"/>
      <c r="I13" s="337"/>
    </row>
    <row r="14" spans="1:12" x14ac:dyDescent="0.2">
      <c r="A14" s="200">
        <f t="shared" si="0"/>
        <v>5</v>
      </c>
      <c r="B14" s="201"/>
      <c r="C14" s="201"/>
      <c r="D14" s="201"/>
      <c r="E14" s="201"/>
      <c r="F14" s="201"/>
      <c r="G14" s="119"/>
      <c r="H14" s="201"/>
      <c r="I14" s="349"/>
    </row>
    <row r="15" spans="1:12" x14ac:dyDescent="0.2">
      <c r="A15" s="200">
        <f t="shared" si="0"/>
        <v>6</v>
      </c>
      <c r="B15" s="201"/>
      <c r="C15" s="201"/>
      <c r="D15" s="201"/>
      <c r="E15" s="201"/>
      <c r="F15" s="201"/>
      <c r="G15" s="119"/>
      <c r="H15" s="201"/>
      <c r="I15" s="349"/>
    </row>
    <row r="16" spans="1:12" x14ac:dyDescent="0.2">
      <c r="A16" s="200">
        <f t="shared" si="0"/>
        <v>7</v>
      </c>
      <c r="B16" s="201"/>
      <c r="C16" s="201"/>
      <c r="D16" s="201"/>
      <c r="E16" s="201"/>
      <c r="F16" s="201"/>
      <c r="G16" s="119"/>
      <c r="H16" s="201"/>
      <c r="I16" s="349"/>
    </row>
    <row r="17" spans="1:10" x14ac:dyDescent="0.2">
      <c r="A17" s="200">
        <f t="shared" si="0"/>
        <v>8</v>
      </c>
      <c r="B17" s="201"/>
      <c r="C17" s="201"/>
      <c r="D17" s="201"/>
      <c r="E17" s="201"/>
      <c r="F17" s="201"/>
      <c r="G17" s="119"/>
      <c r="H17" s="201"/>
      <c r="I17" s="349"/>
    </row>
    <row r="18" spans="1:10" x14ac:dyDescent="0.2">
      <c r="A18" s="200">
        <f t="shared" si="0"/>
        <v>9</v>
      </c>
      <c r="B18" s="201"/>
      <c r="C18" s="201"/>
      <c r="D18" s="201"/>
      <c r="E18" s="201"/>
      <c r="F18" s="201"/>
      <c r="G18" s="119"/>
      <c r="H18" s="201"/>
      <c r="I18" s="349"/>
    </row>
    <row r="19" spans="1:10" ht="16" thickBot="1" x14ac:dyDescent="0.25">
      <c r="A19" s="160">
        <f t="shared" si="0"/>
        <v>10</v>
      </c>
      <c r="B19" s="202"/>
      <c r="C19" s="202"/>
      <c r="D19" s="202"/>
      <c r="E19" s="202"/>
      <c r="F19" s="202"/>
      <c r="G19" s="124"/>
      <c r="H19" s="202"/>
      <c r="I19" s="350"/>
    </row>
    <row r="20" spans="1:10" s="197" customFormat="1" ht="17" thickBot="1" x14ac:dyDescent="0.25">
      <c r="A20" s="382"/>
      <c r="B20" s="126"/>
      <c r="C20" s="126"/>
      <c r="D20" s="126"/>
      <c r="E20" s="126"/>
      <c r="F20" s="126"/>
      <c r="G20" s="126"/>
      <c r="H20" s="129" t="str">
        <f>"Total "&amp;LEFT(A7,2)</f>
        <v>Total I9</v>
      </c>
      <c r="I20" s="130">
        <f>SUM(I10:I19)</f>
        <v>0</v>
      </c>
      <c r="J20" s="6"/>
    </row>
    <row r="22" spans="1:10" ht="33.75" customHeight="1" x14ac:dyDescent="0.2">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26" sqref="B26"/>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76" t="str">
        <f>'Date initiale'!C3</f>
        <v>Universitatea de Arhitectură și Urbanism "Ion Mincu" București</v>
      </c>
      <c r="B1" s="276"/>
      <c r="C1" s="276"/>
    </row>
    <row r="2" spans="1:12" x14ac:dyDescent="0.2">
      <c r="A2" s="276" t="str">
        <f>'Date initiale'!B4&amp;" "&amp;'Date initiale'!C4</f>
        <v>Facultatea ARHITECTURA DE INTERIOR</v>
      </c>
      <c r="B2" s="276"/>
      <c r="C2" s="276"/>
    </row>
    <row r="3" spans="1:12" x14ac:dyDescent="0.2">
      <c r="A3" s="276" t="str">
        <f>'Date initiale'!B5&amp;" "&amp;'Date initiale'!C5</f>
        <v>Departamentul Studiul Formei si Ambient</v>
      </c>
      <c r="B3" s="276"/>
      <c r="C3" s="276"/>
    </row>
    <row r="4" spans="1:12" x14ac:dyDescent="0.2">
      <c r="A4" s="126" t="str">
        <f>'Date initiale'!C6&amp;", "&amp;'Date initiale'!C7</f>
        <v>Untanu Sorana Blanca, conferentiar 7</v>
      </c>
      <c r="B4" s="126"/>
      <c r="C4" s="126"/>
    </row>
    <row r="5" spans="1:12" s="197" customFormat="1" x14ac:dyDescent="0.2">
      <c r="A5" s="126"/>
      <c r="B5" s="126"/>
      <c r="C5" s="126"/>
    </row>
    <row r="6" spans="1:12" ht="16" x14ac:dyDescent="0.2">
      <c r="A6" s="431" t="s">
        <v>110</v>
      </c>
      <c r="B6" s="431"/>
      <c r="C6" s="431"/>
      <c r="D6" s="431"/>
      <c r="E6" s="431"/>
      <c r="F6" s="431"/>
      <c r="G6" s="431"/>
      <c r="H6" s="431"/>
      <c r="I6" s="431"/>
    </row>
    <row r="7" spans="1:12" ht="39" customHeight="1" x14ac:dyDescent="0.2">
      <c r="A7" s="434" t="str">
        <f>'Descriere indicatori'!B13&amp;". "&amp;'Descriere indicatori'!C13</f>
        <v xml:space="preserve">I10. Studii in extenso apărute în volume colective publicate la edituri recunoscute în domeniu*, precum şi studiile aferente proiectelor* </v>
      </c>
      <c r="B7" s="434"/>
      <c r="C7" s="434"/>
      <c r="D7" s="434"/>
      <c r="E7" s="434"/>
      <c r="F7" s="434"/>
      <c r="G7" s="434"/>
      <c r="H7" s="434"/>
      <c r="I7" s="434"/>
    </row>
    <row r="8" spans="1:12" s="197" customFormat="1" ht="17.25" customHeight="1" thickBot="1" x14ac:dyDescent="0.25">
      <c r="A8" s="39"/>
      <c r="B8" s="196"/>
      <c r="C8" s="196"/>
      <c r="D8" s="196"/>
      <c r="E8" s="196"/>
      <c r="F8" s="196"/>
      <c r="G8" s="196"/>
      <c r="H8" s="196"/>
      <c r="I8" s="196"/>
    </row>
    <row r="9" spans="1:12" ht="33" thickBot="1" x14ac:dyDescent="0.25">
      <c r="A9" s="165" t="s">
        <v>55</v>
      </c>
      <c r="B9" s="166" t="s">
        <v>83</v>
      </c>
      <c r="C9" s="166" t="s">
        <v>56</v>
      </c>
      <c r="D9" s="166" t="s">
        <v>57</v>
      </c>
      <c r="E9" s="166" t="s">
        <v>80</v>
      </c>
      <c r="F9" s="167" t="s">
        <v>87</v>
      </c>
      <c r="G9" s="166" t="s">
        <v>58</v>
      </c>
      <c r="H9" s="166" t="s">
        <v>111</v>
      </c>
      <c r="I9" s="168" t="s">
        <v>90</v>
      </c>
      <c r="K9" s="282" t="s">
        <v>108</v>
      </c>
    </row>
    <row r="10" spans="1:12" ht="16" x14ac:dyDescent="0.2">
      <c r="A10" s="199">
        <v>1</v>
      </c>
      <c r="B10" s="113"/>
      <c r="C10" s="154"/>
      <c r="D10" s="256"/>
      <c r="E10" s="257"/>
      <c r="F10" s="154"/>
      <c r="G10" s="154"/>
      <c r="H10" s="154"/>
      <c r="I10" s="351"/>
      <c r="J10" s="211"/>
      <c r="K10" s="283" t="s">
        <v>160</v>
      </c>
      <c r="L10" s="399" t="s">
        <v>250</v>
      </c>
    </row>
    <row r="11" spans="1:12" ht="16" x14ac:dyDescent="0.2">
      <c r="A11" s="258">
        <f>A10+1</f>
        <v>2</v>
      </c>
      <c r="B11" s="151"/>
      <c r="C11" s="176"/>
      <c r="D11" s="118"/>
      <c r="E11" s="191"/>
      <c r="F11" s="176"/>
      <c r="G11" s="176"/>
      <c r="H11" s="176"/>
      <c r="I11" s="343"/>
      <c r="J11" s="211"/>
      <c r="K11" s="58"/>
      <c r="L11" s="399" t="s">
        <v>251</v>
      </c>
    </row>
    <row r="12" spans="1:12" x14ac:dyDescent="0.2">
      <c r="A12" s="258">
        <f t="shared" ref="A12:A19" si="0">A11+1</f>
        <v>3</v>
      </c>
      <c r="B12" s="151"/>
      <c r="C12" s="151"/>
      <c r="D12" s="151"/>
      <c r="E12" s="42"/>
      <c r="F12" s="119"/>
      <c r="G12" s="119"/>
      <c r="H12" s="119"/>
      <c r="I12" s="337"/>
    </row>
    <row r="13" spans="1:12" x14ac:dyDescent="0.2">
      <c r="A13" s="258">
        <f t="shared" si="0"/>
        <v>4</v>
      </c>
      <c r="B13" s="118"/>
      <c r="C13" s="118"/>
      <c r="D13" s="151"/>
      <c r="E13" s="42"/>
      <c r="F13" s="119"/>
      <c r="G13" s="119"/>
      <c r="H13" s="119"/>
      <c r="I13" s="337"/>
    </row>
    <row r="14" spans="1:12" x14ac:dyDescent="0.2">
      <c r="A14" s="258">
        <f t="shared" si="0"/>
        <v>5</v>
      </c>
      <c r="B14" s="151"/>
      <c r="C14" s="118"/>
      <c r="D14" s="118"/>
      <c r="E14" s="191"/>
      <c r="F14" s="119"/>
      <c r="G14" s="119"/>
      <c r="H14" s="119"/>
      <c r="I14" s="337"/>
    </row>
    <row r="15" spans="1:12" x14ac:dyDescent="0.2">
      <c r="A15" s="258">
        <f t="shared" si="0"/>
        <v>6</v>
      </c>
      <c r="B15" s="175"/>
      <c r="C15" s="175"/>
      <c r="D15" s="175"/>
      <c r="E15" s="191"/>
      <c r="F15" s="119"/>
      <c r="G15" s="119"/>
      <c r="H15" s="119"/>
      <c r="I15" s="337"/>
    </row>
    <row r="16" spans="1:12" x14ac:dyDescent="0.2">
      <c r="A16" s="258">
        <f t="shared" si="0"/>
        <v>7</v>
      </c>
      <c r="B16" s="175"/>
      <c r="C16" s="117"/>
      <c r="D16" s="175"/>
      <c r="E16" s="191"/>
      <c r="F16" s="119"/>
      <c r="G16" s="119"/>
      <c r="H16" s="119"/>
      <c r="I16" s="337"/>
    </row>
    <row r="17" spans="1:9" x14ac:dyDescent="0.2">
      <c r="A17" s="258">
        <f t="shared" si="0"/>
        <v>8</v>
      </c>
      <c r="B17" s="175"/>
      <c r="C17" s="117"/>
      <c r="D17" s="175"/>
      <c r="E17" s="191"/>
      <c r="F17" s="119"/>
      <c r="G17" s="119"/>
      <c r="H17" s="119"/>
      <c r="I17" s="337"/>
    </row>
    <row r="18" spans="1:9" x14ac:dyDescent="0.2">
      <c r="A18" s="258">
        <f t="shared" si="0"/>
        <v>9</v>
      </c>
      <c r="B18" s="191"/>
      <c r="C18" s="42"/>
      <c r="D18" s="42"/>
      <c r="E18" s="42"/>
      <c r="F18" s="119"/>
      <c r="G18" s="119"/>
      <c r="H18" s="119"/>
      <c r="I18" s="337"/>
    </row>
    <row r="19" spans="1:9" ht="16" thickBot="1" x14ac:dyDescent="0.25">
      <c r="A19" s="259">
        <f t="shared" si="0"/>
        <v>10</v>
      </c>
      <c r="B19" s="161"/>
      <c r="C19" s="123"/>
      <c r="D19" s="123"/>
      <c r="E19" s="194"/>
      <c r="F19" s="124"/>
      <c r="G19" s="124"/>
      <c r="H19" s="124"/>
      <c r="I19" s="338"/>
    </row>
    <row r="20" spans="1:9" ht="16" thickBot="1" x14ac:dyDescent="0.25">
      <c r="A20" s="382"/>
      <c r="B20" s="260"/>
      <c r="C20" s="159"/>
      <c r="D20" s="195"/>
      <c r="E20" s="195"/>
      <c r="F20" s="195"/>
      <c r="G20" s="195"/>
      <c r="H20" s="129" t="str">
        <f>"Total "&amp;LEFT(A7,3)</f>
        <v>Total I10</v>
      </c>
      <c r="I20" s="261">
        <f>SUM(I10:I19)</f>
        <v>0</v>
      </c>
    </row>
    <row r="21" spans="1:9" x14ac:dyDescent="0.2">
      <c r="A21" s="22"/>
      <c r="B21" s="16"/>
      <c r="C21" s="18"/>
      <c r="D21" s="22"/>
    </row>
    <row r="22" spans="1:9" ht="33.75" customHeight="1" x14ac:dyDescent="0.2">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row r="23" spans="1:9" ht="48" customHeight="1" x14ac:dyDescent="0.2">
      <c r="A23"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33"/>
      <c r="C23" s="433"/>
      <c r="D23" s="433"/>
      <c r="E23" s="433"/>
      <c r="F23" s="433"/>
      <c r="G23" s="433"/>
      <c r="H23" s="433"/>
      <c r="I23" s="433"/>
    </row>
    <row r="24" spans="1:9" x14ac:dyDescent="0.2">
      <c r="A24" s="22"/>
      <c r="B24" s="18"/>
      <c r="C24" s="18"/>
      <c r="D24" s="22"/>
    </row>
    <row r="25" spans="1:9" x14ac:dyDescent="0.2">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workbookViewId="0">
      <selection activeCell="C10" sqref="C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6.83203125" customWidth="1"/>
    <col min="6" max="6" width="10.5" customWidth="1"/>
    <col min="7" max="7" width="16" customWidth="1"/>
    <col min="8" max="8" width="10" customWidth="1"/>
    <col min="9" max="9" width="9.6640625" customWidth="1"/>
  </cols>
  <sheetData>
    <row r="1" spans="1:12" x14ac:dyDescent="0.2">
      <c r="A1" s="276" t="str">
        <f>'Date initiale'!C3</f>
        <v>Universitatea de Arhitectură și Urbanism "Ion Mincu" București</v>
      </c>
      <c r="B1" s="276"/>
      <c r="C1" s="276"/>
    </row>
    <row r="2" spans="1:12" x14ac:dyDescent="0.2">
      <c r="A2" s="276" t="str">
        <f>'Date initiale'!B4&amp;" "&amp;'Date initiale'!C4</f>
        <v>Facultatea ARHITECTURA DE INTERIOR</v>
      </c>
      <c r="B2" s="276"/>
      <c r="C2" s="276"/>
    </row>
    <row r="3" spans="1:12" x14ac:dyDescent="0.2">
      <c r="A3" s="276" t="str">
        <f>'Date initiale'!B5&amp;" "&amp;'Date initiale'!C5</f>
        <v>Departamentul Studiul Formei si Ambient</v>
      </c>
      <c r="B3" s="276"/>
      <c r="C3" s="276"/>
    </row>
    <row r="4" spans="1:12" x14ac:dyDescent="0.2">
      <c r="A4" s="126" t="str">
        <f>'Date initiale'!C6&amp;", "&amp;'Date initiale'!C7</f>
        <v>Untanu Sorana Blanca, conferentiar 7</v>
      </c>
      <c r="B4" s="126"/>
      <c r="C4" s="126"/>
    </row>
    <row r="5" spans="1:12" s="197" customFormat="1" x14ac:dyDescent="0.2">
      <c r="A5" s="126"/>
      <c r="B5" s="126"/>
      <c r="C5" s="126"/>
    </row>
    <row r="6" spans="1:12" ht="16" x14ac:dyDescent="0.2">
      <c r="A6" s="431" t="s">
        <v>110</v>
      </c>
      <c r="B6" s="431"/>
      <c r="C6" s="431"/>
      <c r="D6" s="431"/>
      <c r="E6" s="431"/>
      <c r="F6" s="431"/>
      <c r="G6" s="431"/>
      <c r="H6" s="431"/>
      <c r="I6" s="431"/>
      <c r="J6" s="40"/>
    </row>
    <row r="7" spans="1:12" ht="39" customHeight="1" x14ac:dyDescent="0.2">
      <c r="A7" s="434"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34"/>
      <c r="C7" s="434"/>
      <c r="D7" s="434"/>
      <c r="E7" s="434"/>
      <c r="F7" s="434"/>
      <c r="G7" s="434"/>
      <c r="H7" s="434"/>
      <c r="I7" s="434"/>
      <c r="J7" s="39"/>
    </row>
    <row r="8" spans="1:12" ht="19.5" customHeight="1" thickBot="1" x14ac:dyDescent="0.25">
      <c r="A8" s="64"/>
      <c r="B8" s="64"/>
      <c r="C8" s="64"/>
      <c r="D8" s="64"/>
      <c r="E8" s="64"/>
      <c r="F8" s="64"/>
      <c r="G8" s="64"/>
      <c r="H8" s="64"/>
      <c r="I8" s="64"/>
      <c r="J8" s="39"/>
    </row>
    <row r="9" spans="1:12" ht="63" customHeight="1" thickBot="1" x14ac:dyDescent="0.25">
      <c r="A9" s="247" t="s">
        <v>55</v>
      </c>
      <c r="B9" s="248" t="s">
        <v>83</v>
      </c>
      <c r="C9" s="249" t="s">
        <v>52</v>
      </c>
      <c r="D9" s="249" t="s">
        <v>134</v>
      </c>
      <c r="E9" s="248" t="s">
        <v>87</v>
      </c>
      <c r="F9" s="249" t="s">
        <v>53</v>
      </c>
      <c r="G9" s="249" t="s">
        <v>79</v>
      </c>
      <c r="H9" s="248" t="s">
        <v>54</v>
      </c>
      <c r="I9" s="255" t="s">
        <v>147</v>
      </c>
      <c r="J9" s="2"/>
      <c r="K9" s="282" t="s">
        <v>108</v>
      </c>
    </row>
    <row r="10" spans="1:12" ht="68" x14ac:dyDescent="0.2">
      <c r="A10" s="67">
        <v>1</v>
      </c>
      <c r="B10" s="31" t="s">
        <v>277</v>
      </c>
      <c r="C10" s="53" t="s">
        <v>284</v>
      </c>
      <c r="D10" s="53" t="s">
        <v>282</v>
      </c>
      <c r="E10" s="65"/>
      <c r="F10" s="66"/>
      <c r="G10" s="31" t="s">
        <v>283</v>
      </c>
      <c r="H10" s="31"/>
      <c r="I10" s="352">
        <v>15</v>
      </c>
      <c r="K10" s="283" t="s">
        <v>161</v>
      </c>
      <c r="L10" s="399" t="s">
        <v>252</v>
      </c>
    </row>
    <row r="11" spans="1:12" ht="16" x14ac:dyDescent="0.2">
      <c r="A11" s="68">
        <f>A10+1</f>
        <v>2</v>
      </c>
      <c r="B11" s="21"/>
      <c r="C11" s="21"/>
      <c r="D11" s="21"/>
      <c r="E11" s="20"/>
      <c r="F11" s="29"/>
      <c r="G11" s="21"/>
      <c r="H11" s="20"/>
      <c r="I11" s="353"/>
      <c r="K11" s="58"/>
    </row>
    <row r="12" spans="1:12" ht="16" x14ac:dyDescent="0.2">
      <c r="A12" s="68">
        <f t="shared" ref="A12:A19" si="0">A11+1</f>
        <v>3</v>
      </c>
      <c r="B12" s="21"/>
      <c r="C12" s="21"/>
      <c r="D12" s="21"/>
      <c r="E12" s="20"/>
      <c r="F12" s="24"/>
      <c r="G12" s="21"/>
      <c r="H12" s="20"/>
      <c r="I12" s="353"/>
    </row>
    <row r="13" spans="1:12" ht="16" x14ac:dyDescent="0.2">
      <c r="A13" s="68">
        <f t="shared" si="0"/>
        <v>4</v>
      </c>
      <c r="B13" s="21"/>
      <c r="C13" s="21"/>
      <c r="D13" s="21"/>
      <c r="E13" s="21"/>
      <c r="F13" s="24"/>
      <c r="G13" s="21"/>
      <c r="H13" s="21"/>
      <c r="I13" s="353"/>
    </row>
    <row r="14" spans="1:12" ht="16" x14ac:dyDescent="0.2">
      <c r="A14" s="68">
        <f t="shared" si="0"/>
        <v>5</v>
      </c>
      <c r="B14" s="21"/>
      <c r="C14" s="21"/>
      <c r="D14" s="21"/>
      <c r="E14" s="21"/>
      <c r="F14" s="21"/>
      <c r="G14" s="21"/>
      <c r="H14" s="21"/>
      <c r="I14" s="353"/>
    </row>
    <row r="15" spans="1:12" ht="16" x14ac:dyDescent="0.2">
      <c r="A15" s="68">
        <f t="shared" si="0"/>
        <v>6</v>
      </c>
      <c r="B15" s="20"/>
      <c r="C15" s="21"/>
      <c r="D15" s="21"/>
      <c r="E15" s="20"/>
      <c r="F15" s="20"/>
      <c r="G15" s="20"/>
      <c r="H15" s="20"/>
      <c r="I15" s="353"/>
    </row>
    <row r="16" spans="1:12" ht="16" x14ac:dyDescent="0.2">
      <c r="A16" s="68">
        <f t="shared" si="0"/>
        <v>7</v>
      </c>
      <c r="B16" s="20"/>
      <c r="C16" s="20"/>
      <c r="D16" s="21"/>
      <c r="E16" s="20"/>
      <c r="F16" s="20"/>
      <c r="G16" s="21"/>
      <c r="H16" s="20"/>
      <c r="I16" s="353"/>
    </row>
    <row r="17" spans="1:10" ht="16" x14ac:dyDescent="0.2">
      <c r="A17" s="68">
        <f t="shared" si="0"/>
        <v>8</v>
      </c>
      <c r="B17" s="21"/>
      <c r="C17" s="21"/>
      <c r="D17" s="21"/>
      <c r="E17" s="20"/>
      <c r="F17" s="20"/>
      <c r="G17" s="21"/>
      <c r="H17" s="20"/>
      <c r="I17" s="353"/>
    </row>
    <row r="18" spans="1:10" ht="16" x14ac:dyDescent="0.2">
      <c r="A18" s="68">
        <f t="shared" si="0"/>
        <v>9</v>
      </c>
      <c r="B18" s="21"/>
      <c r="C18" s="21"/>
      <c r="D18" s="21"/>
      <c r="E18" s="21"/>
      <c r="F18" s="29"/>
      <c r="G18" s="23"/>
      <c r="H18" s="21"/>
      <c r="I18" s="354"/>
      <c r="J18" s="25"/>
    </row>
    <row r="19" spans="1:10" ht="17" thickBot="1" x14ac:dyDescent="0.25">
      <c r="A19" s="69">
        <f t="shared" si="0"/>
        <v>10</v>
      </c>
      <c r="B19" s="52"/>
      <c r="C19" s="70"/>
      <c r="D19" s="52"/>
      <c r="E19" s="52"/>
      <c r="F19" s="70"/>
      <c r="G19" s="70"/>
      <c r="H19" s="70"/>
      <c r="I19" s="355"/>
    </row>
    <row r="20" spans="1:10" ht="17" thickBot="1" x14ac:dyDescent="0.25">
      <c r="A20" s="381"/>
      <c r="C20" s="22"/>
      <c r="D20" s="27"/>
      <c r="E20" s="18"/>
      <c r="H20" s="129" t="str">
        <f>"Total "&amp;LEFT(A7,4)</f>
        <v>Total I11a</v>
      </c>
      <c r="I20" s="403">
        <f>SUM(I10:I19)</f>
        <v>15</v>
      </c>
    </row>
    <row r="21" spans="1:10" ht="16" x14ac:dyDescent="0.2">
      <c r="A21" s="56"/>
      <c r="C21" s="22"/>
      <c r="D21" s="28"/>
      <c r="E21" s="18"/>
    </row>
    <row r="22" spans="1:10" x14ac:dyDescent="0.2">
      <c r="C22" s="22"/>
      <c r="D22" s="28"/>
      <c r="E22" s="18"/>
      <c r="F22" s="22"/>
      <c r="G22" s="22"/>
    </row>
    <row r="23" spans="1:10" x14ac:dyDescent="0.2">
      <c r="C23" s="22"/>
      <c r="D23" s="27"/>
      <c r="E23" s="18"/>
      <c r="F23" s="22"/>
      <c r="G23" s="22"/>
    </row>
    <row r="24" spans="1:10" x14ac:dyDescent="0.2">
      <c r="C24" s="22"/>
      <c r="D24" s="27"/>
      <c r="E24" s="18"/>
      <c r="F24" s="22"/>
      <c r="G24" s="22"/>
    </row>
    <row r="25" spans="1:10" x14ac:dyDescent="0.2">
      <c r="C25" s="22"/>
      <c r="D25" s="27"/>
      <c r="E25" s="18"/>
      <c r="F25" s="22"/>
      <c r="G25" s="22"/>
    </row>
    <row r="26" spans="1:10" x14ac:dyDescent="0.2">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topLeftCell="A8" workbookViewId="0">
      <selection activeCell="H25" sqref="H25"/>
    </sheetView>
  </sheetViews>
  <sheetFormatPr baseColWidth="10" defaultColWidth="8.83203125" defaultRowHeight="15" x14ac:dyDescent="0.2"/>
  <cols>
    <col min="1" max="1" width="5.1640625" customWidth="1"/>
    <col min="2" max="2" width="21.5" customWidth="1"/>
    <col min="3" max="3" width="31.5" customWidth="1"/>
    <col min="4" max="4" width="27.5" customWidth="1"/>
    <col min="5" max="5" width="6.83203125" customWidth="1"/>
    <col min="6" max="6" width="10.5" customWidth="1"/>
    <col min="7" max="7" width="16" style="197" customWidth="1"/>
    <col min="8" max="8" width="9.6640625" customWidth="1"/>
  </cols>
  <sheetData>
    <row r="1" spans="1:11" ht="16" x14ac:dyDescent="0.2">
      <c r="A1" s="276" t="str">
        <f>'Date initiale'!C3</f>
        <v>Universitatea de Arhitectură și Urbanism "Ion Mincu" București</v>
      </c>
      <c r="B1" s="276"/>
      <c r="C1" s="276"/>
      <c r="D1" s="17"/>
    </row>
    <row r="2" spans="1:11" ht="16" x14ac:dyDescent="0.2">
      <c r="A2" s="276" t="str">
        <f>'Date initiale'!B4&amp;" "&amp;'Date initiale'!C4</f>
        <v>Facultatea ARHITECTURA DE INTERIOR</v>
      </c>
      <c r="B2" s="276"/>
      <c r="C2" s="276"/>
      <c r="D2" s="17"/>
    </row>
    <row r="3" spans="1:11" ht="16" x14ac:dyDescent="0.2">
      <c r="A3" s="276" t="str">
        <f>'Date initiale'!B5&amp;" "&amp;'Date initiale'!C5</f>
        <v>Departamentul Studiul Formei si Ambient</v>
      </c>
      <c r="B3" s="276"/>
      <c r="C3" s="276"/>
      <c r="D3" s="17"/>
    </row>
    <row r="4" spans="1:11" x14ac:dyDescent="0.2">
      <c r="A4" s="126" t="str">
        <f>'Date initiale'!C6&amp;", "&amp;'Date initiale'!C7</f>
        <v>Untanu Sorana Blanca, conferentiar 7</v>
      </c>
      <c r="B4" s="126"/>
      <c r="C4" s="126"/>
    </row>
    <row r="5" spans="1:11" s="197" customFormat="1" x14ac:dyDescent="0.2">
      <c r="A5" s="126"/>
      <c r="B5" s="126"/>
      <c r="C5" s="126"/>
    </row>
    <row r="6" spans="1:11" ht="16" x14ac:dyDescent="0.2">
      <c r="A6" s="431" t="s">
        <v>110</v>
      </c>
      <c r="B6" s="431"/>
      <c r="C6" s="431"/>
      <c r="D6" s="431"/>
      <c r="E6" s="431"/>
      <c r="F6" s="431"/>
      <c r="G6" s="431"/>
      <c r="H6" s="431"/>
      <c r="I6" s="40"/>
      <c r="J6" s="40"/>
    </row>
    <row r="7" spans="1:11" ht="48" customHeight="1" x14ac:dyDescent="0.2">
      <c r="A7" s="434"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34"/>
      <c r="C7" s="434"/>
      <c r="D7" s="434"/>
      <c r="E7" s="434"/>
      <c r="F7" s="434"/>
      <c r="G7" s="434"/>
      <c r="H7" s="434"/>
      <c r="I7" s="198"/>
      <c r="J7" s="198"/>
    </row>
    <row r="8" spans="1:11" ht="21.75" customHeight="1" thickBot="1" x14ac:dyDescent="0.25">
      <c r="A8" s="62"/>
      <c r="B8" s="62"/>
      <c r="C8" s="62"/>
      <c r="D8" s="62"/>
      <c r="E8" s="62"/>
      <c r="F8" s="62"/>
      <c r="G8" s="62"/>
      <c r="H8" s="62"/>
    </row>
    <row r="9" spans="1:11" ht="33" thickBot="1" x14ac:dyDescent="0.25">
      <c r="A9" s="165" t="s">
        <v>55</v>
      </c>
      <c r="B9" s="232" t="s">
        <v>83</v>
      </c>
      <c r="C9" s="232" t="s">
        <v>136</v>
      </c>
      <c r="D9" s="232" t="s">
        <v>137</v>
      </c>
      <c r="E9" s="232" t="s">
        <v>75</v>
      </c>
      <c r="F9" s="232" t="s">
        <v>76</v>
      </c>
      <c r="G9" s="250" t="s">
        <v>135</v>
      </c>
      <c r="H9" s="255" t="s">
        <v>147</v>
      </c>
      <c r="J9" s="282" t="s">
        <v>108</v>
      </c>
    </row>
    <row r="10" spans="1:11" ht="16" x14ac:dyDescent="0.2">
      <c r="A10" s="212">
        <v>1</v>
      </c>
      <c r="B10" s="133" t="s">
        <v>277</v>
      </c>
      <c r="C10" s="213" t="s">
        <v>285</v>
      </c>
      <c r="D10" s="214" t="s">
        <v>286</v>
      </c>
      <c r="E10" s="215">
        <v>2004</v>
      </c>
      <c r="F10" s="216" t="s">
        <v>287</v>
      </c>
      <c r="G10" s="217"/>
      <c r="H10" s="356">
        <v>10</v>
      </c>
      <c r="J10" s="283" t="s">
        <v>253</v>
      </c>
      <c r="K10" s="399" t="s">
        <v>256</v>
      </c>
    </row>
    <row r="11" spans="1:11" ht="48" x14ac:dyDescent="0.2">
      <c r="A11" s="218">
        <f>A10+1</f>
        <v>2</v>
      </c>
      <c r="B11" s="133" t="s">
        <v>277</v>
      </c>
      <c r="C11" s="138" t="s">
        <v>289</v>
      </c>
      <c r="D11" s="214" t="s">
        <v>286</v>
      </c>
      <c r="E11" s="138">
        <v>2001</v>
      </c>
      <c r="F11" s="219" t="s">
        <v>288</v>
      </c>
      <c r="G11" s="220"/>
      <c r="H11" s="343">
        <v>10</v>
      </c>
      <c r="J11" s="283" t="s">
        <v>254</v>
      </c>
    </row>
    <row r="12" spans="1:11" ht="16" x14ac:dyDescent="0.2">
      <c r="A12" s="218">
        <f t="shared" ref="A12:A19" si="0">A11+1</f>
        <v>3</v>
      </c>
      <c r="B12" s="222"/>
      <c r="C12" s="222"/>
      <c r="D12" s="222"/>
      <c r="E12" s="222"/>
      <c r="F12" s="223"/>
      <c r="G12" s="224"/>
      <c r="H12" s="357"/>
      <c r="I12" s="26"/>
      <c r="J12" s="283" t="s">
        <v>255</v>
      </c>
    </row>
    <row r="13" spans="1:11" ht="16" x14ac:dyDescent="0.2">
      <c r="A13" s="218">
        <f t="shared" si="0"/>
        <v>4</v>
      </c>
      <c r="B13" s="138"/>
      <c r="C13" s="138"/>
      <c r="D13" s="138"/>
      <c r="E13" s="138"/>
      <c r="F13" s="219"/>
      <c r="G13" s="220"/>
      <c r="H13" s="343"/>
      <c r="I13" s="26"/>
    </row>
    <row r="14" spans="1:11" s="197" customFormat="1" x14ac:dyDescent="0.2">
      <c r="A14" s="218">
        <f t="shared" si="0"/>
        <v>5</v>
      </c>
      <c r="B14" s="138"/>
      <c r="C14" s="138"/>
      <c r="D14" s="138"/>
      <c r="E14" s="138"/>
      <c r="F14" s="219"/>
      <c r="G14" s="220"/>
      <c r="H14" s="343"/>
    </row>
    <row r="15" spans="1:11" s="197" customFormat="1" ht="16" x14ac:dyDescent="0.2">
      <c r="A15" s="218">
        <f t="shared" si="0"/>
        <v>6</v>
      </c>
      <c r="B15" s="138"/>
      <c r="C15" s="138"/>
      <c r="D15" s="138"/>
      <c r="E15" s="138"/>
      <c r="F15" s="219"/>
      <c r="G15" s="220"/>
      <c r="H15" s="343"/>
      <c r="I15" s="26"/>
    </row>
    <row r="16" spans="1:11" s="197" customFormat="1" x14ac:dyDescent="0.2">
      <c r="A16" s="218">
        <f t="shared" si="0"/>
        <v>7</v>
      </c>
      <c r="B16" s="138"/>
      <c r="C16" s="138"/>
      <c r="D16" s="138"/>
      <c r="E16" s="138"/>
      <c r="F16" s="219"/>
      <c r="G16" s="220"/>
      <c r="H16" s="343"/>
    </row>
    <row r="17" spans="1:9" s="197" customFormat="1" ht="16" x14ac:dyDescent="0.2">
      <c r="A17" s="218">
        <f t="shared" si="0"/>
        <v>8</v>
      </c>
      <c r="B17" s="222"/>
      <c r="C17" s="222"/>
      <c r="D17" s="222"/>
      <c r="E17" s="222"/>
      <c r="F17" s="223"/>
      <c r="G17" s="224"/>
      <c r="H17" s="357"/>
      <c r="I17" s="26"/>
    </row>
    <row r="18" spans="1:9" s="197" customFormat="1" ht="16" x14ac:dyDescent="0.2">
      <c r="A18" s="218">
        <f t="shared" si="0"/>
        <v>9</v>
      </c>
      <c r="B18" s="138"/>
      <c r="C18" s="138"/>
      <c r="D18" s="138"/>
      <c r="E18" s="138"/>
      <c r="F18" s="219"/>
      <c r="G18" s="220"/>
      <c r="H18" s="343"/>
      <c r="I18" s="26"/>
    </row>
    <row r="19" spans="1:9" ht="16" thickBot="1" x14ac:dyDescent="0.25">
      <c r="A19" s="225">
        <f t="shared" si="0"/>
        <v>10</v>
      </c>
      <c r="B19" s="145"/>
      <c r="C19" s="145"/>
      <c r="D19" s="145"/>
      <c r="E19" s="145"/>
      <c r="F19" s="226"/>
      <c r="G19" s="227"/>
      <c r="H19" s="358"/>
    </row>
    <row r="20" spans="1:9" ht="16" thickBot="1" x14ac:dyDescent="0.25">
      <c r="A20" s="380"/>
      <c r="B20" s="229"/>
      <c r="C20" s="229"/>
      <c r="D20" s="229"/>
      <c r="E20" s="229"/>
      <c r="F20" s="230"/>
      <c r="G20" s="169" t="str">
        <f>"Total "&amp;LEFT(A7,4)</f>
        <v>Total I11b</v>
      </c>
      <c r="H20" s="289">
        <f>SUM(H10:H19)</f>
        <v>20</v>
      </c>
    </row>
    <row r="21" spans="1:9" ht="16" x14ac:dyDescent="0.2">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6"/>
  <sheetViews>
    <sheetView topLeftCell="A4" workbookViewId="0">
      <selection activeCell="C16" sqref="C16"/>
    </sheetView>
  </sheetViews>
  <sheetFormatPr baseColWidth="10" defaultColWidth="8.83203125" defaultRowHeight="15" x14ac:dyDescent="0.2"/>
  <cols>
    <col min="1" max="1" width="5.1640625" customWidth="1"/>
    <col min="2" max="2" width="22.1640625" customWidth="1"/>
    <col min="3" max="3" width="35.6640625" customWidth="1"/>
    <col min="4" max="4" width="38.83203125" customWidth="1"/>
    <col min="5" max="5" width="6.83203125" customWidth="1"/>
    <col min="6" max="6" width="10.5" customWidth="1"/>
    <col min="7" max="7" width="9.6640625" customWidth="1"/>
  </cols>
  <sheetData>
    <row r="1" spans="1:10" x14ac:dyDescent="0.2">
      <c r="A1" s="276" t="str">
        <f>'Date initiale'!C3</f>
        <v>Universitatea de Arhitectură și Urbanism "Ion Mincu" București</v>
      </c>
      <c r="B1" s="276"/>
      <c r="C1" s="276"/>
    </row>
    <row r="2" spans="1:10" x14ac:dyDescent="0.2">
      <c r="A2" s="276" t="str">
        <f>'Date initiale'!B4&amp;" "&amp;'Date initiale'!C4</f>
        <v>Facultatea ARHITECTURA DE INTERIOR</v>
      </c>
      <c r="B2" s="276"/>
      <c r="C2" s="276"/>
    </row>
    <row r="3" spans="1:10" x14ac:dyDescent="0.2">
      <c r="A3" s="276" t="str">
        <f>'Date initiale'!B5&amp;" "&amp;'Date initiale'!C5</f>
        <v>Departamentul Studiul Formei si Ambient</v>
      </c>
      <c r="B3" s="276"/>
      <c r="C3" s="276"/>
    </row>
    <row r="4" spans="1:10" x14ac:dyDescent="0.2">
      <c r="A4" s="126" t="str">
        <f>'Date initiale'!C6&amp;", "&amp;'Date initiale'!C7</f>
        <v>Untanu Sorana Blanca, conferentiar 7</v>
      </c>
      <c r="B4" s="126"/>
      <c r="C4" s="126"/>
    </row>
    <row r="5" spans="1:10" s="197" customFormat="1" x14ac:dyDescent="0.2">
      <c r="A5" s="126"/>
      <c r="B5" s="126"/>
      <c r="C5" s="126"/>
    </row>
    <row r="6" spans="1:10" ht="16" x14ac:dyDescent="0.2">
      <c r="A6" s="436" t="s">
        <v>110</v>
      </c>
      <c r="B6" s="436"/>
      <c r="C6" s="436"/>
      <c r="D6" s="436"/>
      <c r="E6" s="436"/>
      <c r="F6" s="436"/>
      <c r="G6" s="436"/>
    </row>
    <row r="7" spans="1:10" ht="16" x14ac:dyDescent="0.2">
      <c r="A7" s="434" t="str">
        <f>'Descriere indicatori'!B14&amp;"c. "&amp;'Descriere indicatori'!C16</f>
        <v>I11c. Susţinere comunicare publică în cadrul conferinţelor, colocviilor, seminariilor internaţionale/naţionale</v>
      </c>
      <c r="B7" s="434"/>
      <c r="C7" s="434"/>
      <c r="D7" s="434"/>
      <c r="E7" s="434"/>
      <c r="F7" s="434"/>
      <c r="G7" s="434"/>
      <c r="H7" s="198"/>
    </row>
    <row r="8" spans="1:10" s="197" customFormat="1" ht="17" thickBot="1" x14ac:dyDescent="0.25">
      <c r="A8" s="196"/>
      <c r="B8" s="196"/>
      <c r="C8" s="196"/>
      <c r="D8" s="196"/>
      <c r="E8" s="196"/>
      <c r="F8" s="196"/>
      <c r="G8" s="196"/>
      <c r="H8" s="196"/>
    </row>
    <row r="9" spans="1:10" ht="33" thickBot="1" x14ac:dyDescent="0.25">
      <c r="A9" s="165" t="s">
        <v>55</v>
      </c>
      <c r="B9" s="232" t="s">
        <v>83</v>
      </c>
      <c r="C9" s="232" t="s">
        <v>73</v>
      </c>
      <c r="D9" s="232" t="s">
        <v>74</v>
      </c>
      <c r="E9" s="232" t="s">
        <v>75</v>
      </c>
      <c r="F9" s="232" t="s">
        <v>76</v>
      </c>
      <c r="G9" s="255" t="s">
        <v>147</v>
      </c>
      <c r="I9" s="282" t="s">
        <v>108</v>
      </c>
    </row>
    <row r="10" spans="1:10" ht="48" x14ac:dyDescent="0.2">
      <c r="A10" s="234">
        <v>1</v>
      </c>
      <c r="B10" s="213" t="s">
        <v>277</v>
      </c>
      <c r="C10" s="235" t="s">
        <v>290</v>
      </c>
      <c r="D10" s="229" t="s">
        <v>291</v>
      </c>
      <c r="E10" s="215">
        <v>2014</v>
      </c>
      <c r="F10" s="215" t="s">
        <v>292</v>
      </c>
      <c r="G10" s="356">
        <v>5</v>
      </c>
      <c r="I10" s="283" t="s">
        <v>163</v>
      </c>
      <c r="J10" s="399" t="s">
        <v>257</v>
      </c>
    </row>
    <row r="11" spans="1:10" ht="32" x14ac:dyDescent="0.2">
      <c r="A11" s="236">
        <f>A10+1</f>
        <v>2</v>
      </c>
      <c r="B11" s="213" t="s">
        <v>277</v>
      </c>
      <c r="C11" s="235" t="s">
        <v>293</v>
      </c>
      <c r="D11" s="237" t="s">
        <v>294</v>
      </c>
      <c r="E11" s="238">
        <v>2014</v>
      </c>
      <c r="F11" s="239" t="s">
        <v>295</v>
      </c>
      <c r="G11" s="359">
        <v>5</v>
      </c>
    </row>
    <row r="12" spans="1:10" ht="64" x14ac:dyDescent="0.2">
      <c r="A12" s="236">
        <f t="shared" ref="A12:A19" si="0">A11+1</f>
        <v>3</v>
      </c>
      <c r="B12" s="213" t="s">
        <v>277</v>
      </c>
      <c r="C12" s="240" t="s">
        <v>296</v>
      </c>
      <c r="D12" s="237" t="s">
        <v>297</v>
      </c>
      <c r="E12" s="238">
        <v>1999</v>
      </c>
      <c r="F12" s="239" t="s">
        <v>298</v>
      </c>
      <c r="G12" s="359">
        <v>5</v>
      </c>
    </row>
    <row r="13" spans="1:10" ht="48" x14ac:dyDescent="0.2">
      <c r="A13" s="236">
        <f t="shared" si="0"/>
        <v>4</v>
      </c>
      <c r="B13" s="213" t="s">
        <v>277</v>
      </c>
      <c r="C13" s="138" t="s">
        <v>299</v>
      </c>
      <c r="D13" s="138" t="s">
        <v>300</v>
      </c>
      <c r="E13" s="138">
        <v>2000</v>
      </c>
      <c r="F13" s="219" t="s">
        <v>301</v>
      </c>
      <c r="G13" s="343">
        <v>5</v>
      </c>
    </row>
    <row r="14" spans="1:10" ht="64" x14ac:dyDescent="0.2">
      <c r="A14" s="236">
        <f t="shared" si="0"/>
        <v>5</v>
      </c>
      <c r="B14" s="213" t="s">
        <v>277</v>
      </c>
      <c r="C14" s="138" t="s">
        <v>302</v>
      </c>
      <c r="D14" s="138" t="s">
        <v>303</v>
      </c>
      <c r="E14" s="138">
        <v>2000</v>
      </c>
      <c r="F14" s="219" t="s">
        <v>304</v>
      </c>
      <c r="G14" s="343">
        <v>5</v>
      </c>
    </row>
    <row r="15" spans="1:10" ht="48" x14ac:dyDescent="0.2">
      <c r="A15" s="236">
        <f t="shared" si="0"/>
        <v>6</v>
      </c>
      <c r="B15" s="213" t="s">
        <v>277</v>
      </c>
      <c r="C15" s="138" t="s">
        <v>305</v>
      </c>
      <c r="D15" s="138" t="s">
        <v>308</v>
      </c>
      <c r="E15" s="138">
        <v>2000</v>
      </c>
      <c r="F15" s="241" t="s">
        <v>309</v>
      </c>
      <c r="G15" s="343">
        <v>5</v>
      </c>
    </row>
    <row r="16" spans="1:10" ht="32" x14ac:dyDescent="0.2">
      <c r="A16" s="236">
        <f t="shared" si="0"/>
        <v>7</v>
      </c>
      <c r="B16" s="213" t="s">
        <v>277</v>
      </c>
      <c r="C16" s="138" t="s">
        <v>310</v>
      </c>
      <c r="D16" s="404" t="s">
        <v>306</v>
      </c>
      <c r="E16" s="405">
        <v>2000</v>
      </c>
      <c r="F16" s="406" t="s">
        <v>307</v>
      </c>
      <c r="G16" s="407">
        <v>5</v>
      </c>
    </row>
    <row r="17" spans="1:7" x14ac:dyDescent="0.2">
      <c r="A17" s="236">
        <f t="shared" si="0"/>
        <v>8</v>
      </c>
      <c r="B17" s="138"/>
      <c r="C17" s="138"/>
      <c r="D17" s="138"/>
      <c r="E17" s="138"/>
      <c r="F17" s="219"/>
      <c r="G17" s="343"/>
    </row>
    <row r="18" spans="1:7" x14ac:dyDescent="0.2">
      <c r="A18" s="236">
        <f t="shared" si="0"/>
        <v>9</v>
      </c>
      <c r="B18" s="138"/>
      <c r="C18" s="138"/>
      <c r="D18" s="138"/>
      <c r="E18" s="138"/>
      <c r="F18" s="219"/>
      <c r="G18" s="343"/>
    </row>
    <row r="19" spans="1:7" ht="16" thickBot="1" x14ac:dyDescent="0.25">
      <c r="A19" s="242">
        <f t="shared" si="0"/>
        <v>10</v>
      </c>
      <c r="B19" s="145"/>
      <c r="C19" s="243"/>
      <c r="D19" s="244"/>
      <c r="E19" s="145"/>
      <c r="F19" s="245"/>
      <c r="G19" s="358"/>
    </row>
    <row r="20" spans="1:7" ht="16" thickBot="1" x14ac:dyDescent="0.25">
      <c r="A20" s="375"/>
      <c r="B20" s="230"/>
      <c r="C20" s="230"/>
      <c r="D20" s="246"/>
      <c r="E20" s="230"/>
      <c r="F20" s="169" t="str">
        <f>"Total "&amp;LEFT(A7,4)</f>
        <v>Total I11c</v>
      </c>
      <c r="G20" s="170">
        <f>SUM(G10:G19)</f>
        <v>35</v>
      </c>
    </row>
    <row r="21" spans="1:7" x14ac:dyDescent="0.2">
      <c r="D21" s="35"/>
    </row>
    <row r="22" spans="1:7" x14ac:dyDescent="0.2">
      <c r="D22" s="35"/>
    </row>
    <row r="23" spans="1:7" x14ac:dyDescent="0.2">
      <c r="B23" s="35"/>
      <c r="D23" s="35"/>
    </row>
    <row r="24" spans="1:7" x14ac:dyDescent="0.2">
      <c r="B24" s="35"/>
      <c r="D24" s="35"/>
    </row>
    <row r="25" spans="1:7" x14ac:dyDescent="0.2">
      <c r="B25" s="18"/>
      <c r="D25" s="18"/>
    </row>
    <row r="26" spans="1:7" x14ac:dyDescent="0.2">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11" workbookViewId="0">
      <selection activeCell="E15" sqref="E15"/>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97" customWidth="1"/>
    <col min="7" max="7" width="10" customWidth="1"/>
    <col min="8" max="8" width="9.6640625" customWidth="1"/>
  </cols>
  <sheetData>
    <row r="1" spans="1:11" ht="16" x14ac:dyDescent="0.2">
      <c r="A1" s="276" t="str">
        <f>'Date initiale'!C3</f>
        <v>Universitatea de Arhitectură și Urbanism "Ion Mincu" București</v>
      </c>
      <c r="B1" s="276"/>
      <c r="C1" s="276"/>
      <c r="D1" s="17"/>
      <c r="E1" s="17"/>
      <c r="F1" s="17"/>
    </row>
    <row r="2" spans="1:11" ht="16" x14ac:dyDescent="0.2">
      <c r="A2" s="276" t="str">
        <f>'Date initiale'!B4&amp;" "&amp;'Date initiale'!C4</f>
        <v>Facultatea ARHITECTURA DE INTERIOR</v>
      </c>
      <c r="B2" s="276"/>
      <c r="C2" s="276"/>
      <c r="D2" s="17"/>
      <c r="E2" s="17"/>
      <c r="F2" s="17"/>
    </row>
    <row r="3" spans="1:11" ht="16" x14ac:dyDescent="0.2">
      <c r="A3" s="276" t="str">
        <f>'Date initiale'!B5&amp;" "&amp;'Date initiale'!C5</f>
        <v>Departamentul Studiul Formei si Ambient</v>
      </c>
      <c r="B3" s="276"/>
      <c r="C3" s="276"/>
      <c r="D3" s="17"/>
      <c r="E3" s="17"/>
      <c r="F3" s="17"/>
    </row>
    <row r="4" spans="1:11" ht="16" x14ac:dyDescent="0.2">
      <c r="A4" s="277" t="str">
        <f>'Date initiale'!C6&amp;", "&amp;'Date initiale'!C7</f>
        <v>Untanu Sorana Blanca, conferentiar 7</v>
      </c>
      <c r="B4" s="277"/>
      <c r="C4" s="277"/>
      <c r="D4" s="17"/>
      <c r="E4" s="17"/>
      <c r="F4" s="17"/>
    </row>
    <row r="5" spans="1:11" s="197" customFormat="1" ht="16" x14ac:dyDescent="0.2">
      <c r="A5" s="277"/>
      <c r="B5" s="277"/>
      <c r="C5" s="277"/>
      <c r="D5" s="17"/>
      <c r="E5" s="17"/>
      <c r="F5" s="17"/>
    </row>
    <row r="6" spans="1:11" ht="16" x14ac:dyDescent="0.2">
      <c r="A6" s="431" t="s">
        <v>110</v>
      </c>
      <c r="B6" s="431"/>
      <c r="C6" s="431"/>
      <c r="D6" s="431"/>
      <c r="E6" s="431"/>
      <c r="F6" s="431"/>
      <c r="G6" s="431"/>
      <c r="H6" s="431"/>
    </row>
    <row r="7" spans="1:11" ht="50.25" customHeight="1" x14ac:dyDescent="0.2">
      <c r="A7" s="434"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34"/>
      <c r="C7" s="434"/>
      <c r="D7" s="434"/>
      <c r="E7" s="434"/>
      <c r="F7" s="434"/>
      <c r="G7" s="434"/>
      <c r="H7" s="434"/>
      <c r="I7" s="33"/>
      <c r="K7" s="33"/>
    </row>
    <row r="8" spans="1:11" ht="17" thickBot="1" x14ac:dyDescent="0.25">
      <c r="A8" s="55"/>
      <c r="B8" s="55"/>
      <c r="C8" s="55"/>
      <c r="D8" s="55"/>
      <c r="E8" s="55"/>
      <c r="F8" s="55"/>
      <c r="G8" s="55"/>
      <c r="H8" s="55"/>
    </row>
    <row r="9" spans="1:11" ht="46.5" customHeight="1" thickBot="1" x14ac:dyDescent="0.25">
      <c r="A9" s="203" t="s">
        <v>55</v>
      </c>
      <c r="B9" s="232" t="s">
        <v>72</v>
      </c>
      <c r="C9" s="254" t="s">
        <v>70</v>
      </c>
      <c r="D9" s="254" t="s">
        <v>71</v>
      </c>
      <c r="E9" s="232" t="s">
        <v>139</v>
      </c>
      <c r="F9" s="232" t="s">
        <v>138</v>
      </c>
      <c r="G9" s="254" t="s">
        <v>87</v>
      </c>
      <c r="H9" s="255" t="s">
        <v>147</v>
      </c>
      <c r="J9" s="282" t="s">
        <v>108</v>
      </c>
    </row>
    <row r="10" spans="1:11" ht="48" x14ac:dyDescent="0.2">
      <c r="A10" s="212">
        <v>1</v>
      </c>
      <c r="B10" s="408" t="s">
        <v>376</v>
      </c>
      <c r="C10" s="133" t="s">
        <v>315</v>
      </c>
      <c r="D10" s="133" t="s">
        <v>316</v>
      </c>
      <c r="E10" s="133" t="s">
        <v>317</v>
      </c>
      <c r="F10" s="133" t="s">
        <v>314</v>
      </c>
      <c r="G10" s="133">
        <v>2008</v>
      </c>
      <c r="H10" s="360">
        <v>30</v>
      </c>
      <c r="J10" s="283" t="s">
        <v>164</v>
      </c>
      <c r="K10" s="399" t="s">
        <v>258</v>
      </c>
    </row>
    <row r="11" spans="1:11" ht="48" x14ac:dyDescent="0.2">
      <c r="A11" s="252">
        <f>A10+1</f>
        <v>2</v>
      </c>
      <c r="B11" s="138" t="s">
        <v>322</v>
      </c>
      <c r="C11" s="138" t="s">
        <v>318</v>
      </c>
      <c r="D11" s="138" t="s">
        <v>321</v>
      </c>
      <c r="E11" s="133" t="s">
        <v>317</v>
      </c>
      <c r="F11" s="133" t="s">
        <v>314</v>
      </c>
      <c r="G11" s="138">
        <v>2010</v>
      </c>
      <c r="H11" s="343">
        <v>30</v>
      </c>
      <c r="J11" s="58"/>
    </row>
    <row r="12" spans="1:11" ht="48" x14ac:dyDescent="0.2">
      <c r="A12" s="252">
        <f t="shared" ref="A12:A19" si="0">A11+1</f>
        <v>3</v>
      </c>
      <c r="B12" s="138" t="s">
        <v>322</v>
      </c>
      <c r="C12" s="138" t="s">
        <v>319</v>
      </c>
      <c r="D12" s="138" t="s">
        <v>321</v>
      </c>
      <c r="E12" s="133" t="s">
        <v>317</v>
      </c>
      <c r="F12" s="133" t="s">
        <v>314</v>
      </c>
      <c r="G12" s="138">
        <v>2010</v>
      </c>
      <c r="H12" s="343">
        <v>30</v>
      </c>
    </row>
    <row r="13" spans="1:11" ht="48" x14ac:dyDescent="0.2">
      <c r="A13" s="252">
        <f t="shared" si="0"/>
        <v>4</v>
      </c>
      <c r="B13" s="219" t="s">
        <v>322</v>
      </c>
      <c r="C13" s="138" t="s">
        <v>320</v>
      </c>
      <c r="D13" s="138" t="s">
        <v>321</v>
      </c>
      <c r="E13" s="133" t="s">
        <v>317</v>
      </c>
      <c r="F13" s="133" t="s">
        <v>314</v>
      </c>
      <c r="G13" s="138">
        <v>2010</v>
      </c>
      <c r="H13" s="343">
        <v>30</v>
      </c>
    </row>
    <row r="14" spans="1:11" ht="32" x14ac:dyDescent="0.2">
      <c r="A14" s="252">
        <f t="shared" si="0"/>
        <v>5</v>
      </c>
      <c r="B14" s="219">
        <v>2014</v>
      </c>
      <c r="C14" s="138" t="s">
        <v>328</v>
      </c>
      <c r="D14" s="138" t="s">
        <v>329</v>
      </c>
      <c r="E14" s="138" t="s">
        <v>330</v>
      </c>
      <c r="F14" s="133" t="s">
        <v>314</v>
      </c>
      <c r="G14" s="138">
        <v>2014</v>
      </c>
      <c r="H14" s="343">
        <v>30</v>
      </c>
    </row>
    <row r="15" spans="1:11" ht="32" x14ac:dyDescent="0.2">
      <c r="A15" s="252">
        <f t="shared" si="0"/>
        <v>6</v>
      </c>
      <c r="B15" s="138">
        <v>2019</v>
      </c>
      <c r="C15" s="138" t="s">
        <v>377</v>
      </c>
      <c r="D15" s="138" t="s">
        <v>378</v>
      </c>
      <c r="E15" s="138" t="s">
        <v>379</v>
      </c>
      <c r="F15" s="133" t="s">
        <v>314</v>
      </c>
      <c r="G15" s="138">
        <v>2019</v>
      </c>
      <c r="H15" s="343">
        <v>30</v>
      </c>
    </row>
    <row r="16" spans="1:11" s="197" customFormat="1" x14ac:dyDescent="0.2">
      <c r="A16" s="252">
        <f t="shared" si="0"/>
        <v>7</v>
      </c>
      <c r="B16" s="219"/>
      <c r="C16" s="138"/>
      <c r="D16" s="138"/>
      <c r="E16" s="138"/>
      <c r="F16" s="138"/>
      <c r="G16" s="138"/>
      <c r="H16" s="343"/>
    </row>
    <row r="17" spans="1:8" s="197" customFormat="1" x14ac:dyDescent="0.2">
      <c r="A17" s="252">
        <f t="shared" si="0"/>
        <v>8</v>
      </c>
      <c r="B17" s="138"/>
      <c r="C17" s="138"/>
      <c r="D17" s="138"/>
      <c r="E17" s="138"/>
      <c r="F17" s="138"/>
      <c r="G17" s="138"/>
      <c r="H17" s="343"/>
    </row>
    <row r="18" spans="1:8" x14ac:dyDescent="0.2">
      <c r="A18" s="253">
        <f t="shared" si="0"/>
        <v>9</v>
      </c>
      <c r="B18" s="219"/>
      <c r="C18" s="138"/>
      <c r="D18" s="138"/>
      <c r="E18" s="138"/>
      <c r="F18" s="138"/>
      <c r="G18" s="138"/>
      <c r="H18" s="348"/>
    </row>
    <row r="19" spans="1:8" ht="16" thickBot="1" x14ac:dyDescent="0.25">
      <c r="A19" s="242">
        <f t="shared" si="0"/>
        <v>10</v>
      </c>
      <c r="B19" s="245"/>
      <c r="C19" s="243"/>
      <c r="D19" s="145"/>
      <c r="E19" s="145"/>
      <c r="F19" s="145"/>
      <c r="G19" s="145"/>
      <c r="H19" s="358"/>
    </row>
    <row r="20" spans="1:8" ht="16" thickBot="1" x14ac:dyDescent="0.25">
      <c r="A20" s="375"/>
      <c r="B20" s="230"/>
      <c r="C20" s="230"/>
      <c r="D20" s="230"/>
      <c r="E20" s="230"/>
      <c r="F20" s="230"/>
      <c r="G20" s="169" t="str">
        <f>"Total "&amp;LEFT(A7,3)</f>
        <v>Total I12</v>
      </c>
      <c r="H20" s="170">
        <f>SUM(H10:H19)</f>
        <v>180</v>
      </c>
    </row>
    <row r="22" spans="1:8" ht="53.25" customHeight="1" x14ac:dyDescent="0.2">
      <c r="A22"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3"/>
      <c r="C22" s="433"/>
      <c r="D22" s="433"/>
      <c r="E22" s="433"/>
      <c r="F22" s="433"/>
      <c r="G22" s="433"/>
      <c r="H22" s="43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H11" sqref="H11"/>
    </sheetView>
  </sheetViews>
  <sheetFormatPr baseColWidth="10" defaultColWidth="8.83203125" defaultRowHeight="15" x14ac:dyDescent="0.2"/>
  <cols>
    <col min="1" max="1" width="9.1640625" style="197"/>
    <col min="2" max="2" width="28.5" customWidth="1"/>
    <col min="3" max="3" width="39" customWidth="1"/>
  </cols>
  <sheetData>
    <row r="1" spans="2:3" x14ac:dyDescent="0.2">
      <c r="B1" s="91" t="s">
        <v>101</v>
      </c>
    </row>
    <row r="3" spans="2:3" ht="34" x14ac:dyDescent="0.2">
      <c r="B3" s="386" t="s">
        <v>91</v>
      </c>
      <c r="C3" s="74" t="s">
        <v>102</v>
      </c>
    </row>
    <row r="4" spans="2:3" ht="16" x14ac:dyDescent="0.2">
      <c r="B4" s="386" t="s">
        <v>92</v>
      </c>
      <c r="C4" s="390" t="s">
        <v>183</v>
      </c>
    </row>
    <row r="5" spans="2:3" ht="16" x14ac:dyDescent="0.2">
      <c r="B5" s="386" t="s">
        <v>93</v>
      </c>
      <c r="C5" s="390" t="s">
        <v>272</v>
      </c>
    </row>
    <row r="6" spans="2:3" ht="16" x14ac:dyDescent="0.2">
      <c r="B6" s="387" t="s">
        <v>96</v>
      </c>
      <c r="C6" s="390" t="s">
        <v>273</v>
      </c>
    </row>
    <row r="7" spans="2:3" ht="16" x14ac:dyDescent="0.2">
      <c r="B7" s="386" t="s">
        <v>176</v>
      </c>
      <c r="C7" s="390" t="s">
        <v>274</v>
      </c>
    </row>
    <row r="8" spans="2:3" ht="16" x14ac:dyDescent="0.2">
      <c r="B8" s="386" t="s">
        <v>105</v>
      </c>
      <c r="C8" s="390" t="s">
        <v>143</v>
      </c>
    </row>
    <row r="9" spans="2:3" ht="16" x14ac:dyDescent="0.2">
      <c r="B9" s="388" t="s">
        <v>95</v>
      </c>
      <c r="C9" s="391" t="s">
        <v>275</v>
      </c>
    </row>
    <row r="10" spans="2:3" ht="15" customHeight="1" x14ac:dyDescent="0.2">
      <c r="B10" s="388" t="s">
        <v>94</v>
      </c>
      <c r="C10" s="392" t="s">
        <v>276</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7"/>
  <sheetViews>
    <sheetView tabSelected="1" topLeftCell="A9" workbookViewId="0">
      <selection activeCell="C21" sqref="C21"/>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97" customWidth="1"/>
    <col min="7" max="7" width="10" customWidth="1"/>
    <col min="8" max="8" width="9.6640625" customWidth="1"/>
  </cols>
  <sheetData>
    <row r="1" spans="1:11" ht="16" x14ac:dyDescent="0.2">
      <c r="A1" s="276" t="str">
        <f>'Date initiale'!C3</f>
        <v>Universitatea de Arhitectură și Urbanism "Ion Mincu" București</v>
      </c>
      <c r="B1" s="276"/>
      <c r="C1" s="276"/>
      <c r="D1" s="17"/>
    </row>
    <row r="2" spans="1:11" ht="16" x14ac:dyDescent="0.2">
      <c r="A2" s="276" t="str">
        <f>'Date initiale'!B4&amp;" "&amp;'Date initiale'!C4</f>
        <v>Facultatea ARHITECTURA DE INTERIOR</v>
      </c>
      <c r="B2" s="276"/>
      <c r="C2" s="276"/>
      <c r="D2" s="17"/>
    </row>
    <row r="3" spans="1:11" ht="16" x14ac:dyDescent="0.2">
      <c r="A3" s="276" t="str">
        <f>'Date initiale'!B5&amp;" "&amp;'Date initiale'!C5</f>
        <v>Departamentul Studiul Formei si Ambient</v>
      </c>
      <c r="B3" s="276"/>
      <c r="C3" s="276"/>
      <c r="D3" s="17"/>
    </row>
    <row r="4" spans="1:11" x14ac:dyDescent="0.2">
      <c r="A4" s="126" t="str">
        <f>'Date initiale'!C6&amp;", "&amp;'Date initiale'!C7</f>
        <v>Untanu Sorana Blanca, conferentiar 7</v>
      </c>
      <c r="B4" s="126"/>
      <c r="C4" s="126"/>
    </row>
    <row r="5" spans="1:11" s="197" customFormat="1" x14ac:dyDescent="0.2">
      <c r="A5" s="126"/>
      <c r="B5" s="126"/>
      <c r="C5" s="126"/>
    </row>
    <row r="6" spans="1:11" ht="16" x14ac:dyDescent="0.2">
      <c r="A6" s="437" t="s">
        <v>110</v>
      </c>
      <c r="B6" s="437"/>
      <c r="C6" s="437"/>
      <c r="D6" s="437"/>
      <c r="E6" s="437"/>
      <c r="F6" s="437"/>
      <c r="G6" s="437"/>
      <c r="H6" s="437"/>
    </row>
    <row r="7" spans="1:11" ht="36" customHeight="1" x14ac:dyDescent="0.2">
      <c r="A7" s="434"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34"/>
      <c r="C7" s="434"/>
      <c r="D7" s="434"/>
      <c r="E7" s="434"/>
      <c r="F7" s="434"/>
      <c r="G7" s="434"/>
      <c r="H7" s="434"/>
    </row>
    <row r="8" spans="1:11" ht="17" thickBot="1" x14ac:dyDescent="0.25">
      <c r="A8" s="55"/>
      <c r="B8" s="55"/>
      <c r="C8" s="55"/>
      <c r="D8" s="55"/>
      <c r="E8" s="55"/>
      <c r="F8" s="55"/>
      <c r="G8" s="55"/>
      <c r="H8" s="55"/>
    </row>
    <row r="9" spans="1:11" ht="54" customHeight="1" thickBot="1" x14ac:dyDescent="0.25">
      <c r="A9" s="203" t="s">
        <v>55</v>
      </c>
      <c r="B9" s="232" t="s">
        <v>72</v>
      </c>
      <c r="C9" s="254" t="s">
        <v>70</v>
      </c>
      <c r="D9" s="254" t="s">
        <v>71</v>
      </c>
      <c r="E9" s="232" t="s">
        <v>139</v>
      </c>
      <c r="F9" s="232" t="s">
        <v>138</v>
      </c>
      <c r="G9" s="254" t="s">
        <v>87</v>
      </c>
      <c r="H9" s="255" t="s">
        <v>147</v>
      </c>
      <c r="J9" s="282" t="s">
        <v>108</v>
      </c>
    </row>
    <row r="10" spans="1:11" ht="48" x14ac:dyDescent="0.2">
      <c r="A10" s="264">
        <v>1</v>
      </c>
      <c r="B10" s="408" t="s">
        <v>323</v>
      </c>
      <c r="C10" s="133" t="s">
        <v>311</v>
      </c>
      <c r="D10" s="133" t="s">
        <v>312</v>
      </c>
      <c r="E10" s="133" t="s">
        <v>313</v>
      </c>
      <c r="F10" s="133" t="s">
        <v>314</v>
      </c>
      <c r="G10" s="133">
        <v>2020</v>
      </c>
      <c r="H10" s="360">
        <v>15</v>
      </c>
      <c r="J10" s="283" t="s">
        <v>162</v>
      </c>
      <c r="K10" t="s">
        <v>258</v>
      </c>
    </row>
    <row r="11" spans="1:11" ht="32" x14ac:dyDescent="0.2">
      <c r="A11" s="253">
        <f>A10+1</f>
        <v>2</v>
      </c>
      <c r="B11" s="138" t="s">
        <v>324</v>
      </c>
      <c r="C11" s="138" t="s">
        <v>325</v>
      </c>
      <c r="D11" s="138" t="s">
        <v>333</v>
      </c>
      <c r="E11" s="138" t="s">
        <v>326</v>
      </c>
      <c r="F11" s="133" t="s">
        <v>314</v>
      </c>
      <c r="G11" s="138">
        <v>2016</v>
      </c>
      <c r="H11" s="348">
        <v>15</v>
      </c>
    </row>
    <row r="12" spans="1:11" ht="32" x14ac:dyDescent="0.2">
      <c r="A12" s="253">
        <f t="shared" ref="A12:A16" si="0">A11+1</f>
        <v>3</v>
      </c>
      <c r="B12" s="138" t="s">
        <v>327</v>
      </c>
      <c r="C12" s="138" t="s">
        <v>339</v>
      </c>
      <c r="D12" s="138" t="s">
        <v>333</v>
      </c>
      <c r="E12" s="138" t="s">
        <v>326</v>
      </c>
      <c r="F12" s="133" t="s">
        <v>314</v>
      </c>
      <c r="G12" s="138">
        <v>2020</v>
      </c>
      <c r="H12" s="348">
        <v>15</v>
      </c>
    </row>
    <row r="13" spans="1:11" ht="32" x14ac:dyDescent="0.2">
      <c r="A13" s="253">
        <f t="shared" si="0"/>
        <v>4</v>
      </c>
      <c r="B13" s="409" t="s">
        <v>331</v>
      </c>
      <c r="C13" s="138" t="s">
        <v>334</v>
      </c>
      <c r="D13" s="138" t="s">
        <v>329</v>
      </c>
      <c r="E13" s="138" t="s">
        <v>335</v>
      </c>
      <c r="F13" s="133" t="s">
        <v>314</v>
      </c>
      <c r="G13" s="138">
        <v>2020</v>
      </c>
      <c r="H13" s="348">
        <v>15</v>
      </c>
    </row>
    <row r="14" spans="1:11" ht="32" x14ac:dyDescent="0.2">
      <c r="A14" s="253">
        <f t="shared" si="0"/>
        <v>5</v>
      </c>
      <c r="B14" s="223" t="s">
        <v>370</v>
      </c>
      <c r="C14" s="138" t="s">
        <v>332</v>
      </c>
      <c r="D14" s="138" t="s">
        <v>329</v>
      </c>
      <c r="E14" s="138" t="s">
        <v>326</v>
      </c>
      <c r="F14" s="133" t="s">
        <v>314</v>
      </c>
      <c r="G14" s="138">
        <v>2016</v>
      </c>
      <c r="H14" s="348">
        <v>15</v>
      </c>
    </row>
    <row r="15" spans="1:11" ht="32" x14ac:dyDescent="0.2">
      <c r="A15" s="253">
        <f t="shared" si="0"/>
        <v>6</v>
      </c>
      <c r="B15" s="219" t="s">
        <v>371</v>
      </c>
      <c r="C15" s="138" t="s">
        <v>336</v>
      </c>
      <c r="D15" s="138" t="s">
        <v>329</v>
      </c>
      <c r="E15" s="138" t="s">
        <v>337</v>
      </c>
      <c r="F15" s="133" t="s">
        <v>314</v>
      </c>
      <c r="G15" s="138">
        <v>2020</v>
      </c>
      <c r="H15" s="348">
        <v>15</v>
      </c>
    </row>
    <row r="16" spans="1:11" ht="32" x14ac:dyDescent="0.2">
      <c r="A16" s="253">
        <f t="shared" si="0"/>
        <v>7</v>
      </c>
      <c r="B16" s="219" t="s">
        <v>372</v>
      </c>
      <c r="C16" s="138" t="s">
        <v>338</v>
      </c>
      <c r="D16" s="138" t="s">
        <v>329</v>
      </c>
      <c r="E16" s="138" t="s">
        <v>326</v>
      </c>
      <c r="F16" s="133" t="s">
        <v>314</v>
      </c>
      <c r="G16" s="138">
        <v>2008</v>
      </c>
      <c r="H16" s="348">
        <v>15</v>
      </c>
    </row>
    <row r="17" spans="1:8" s="197" customFormat="1" ht="32" x14ac:dyDescent="0.2">
      <c r="A17" s="253">
        <f>A16+1</f>
        <v>8</v>
      </c>
      <c r="B17" s="223" t="s">
        <v>373</v>
      </c>
      <c r="C17" s="138" t="s">
        <v>340</v>
      </c>
      <c r="D17" s="138" t="s">
        <v>329</v>
      </c>
      <c r="E17" s="138" t="s">
        <v>326</v>
      </c>
      <c r="F17" s="133" t="s">
        <v>314</v>
      </c>
      <c r="G17" s="222">
        <v>2014</v>
      </c>
      <c r="H17" s="348">
        <v>15</v>
      </c>
    </row>
    <row r="18" spans="1:8" s="197" customFormat="1" ht="32" x14ac:dyDescent="0.2">
      <c r="A18" s="253">
        <f>A17+1</f>
        <v>9</v>
      </c>
      <c r="B18" s="223" t="s">
        <v>374</v>
      </c>
      <c r="C18" s="138" t="s">
        <v>341</v>
      </c>
      <c r="D18" s="138" t="s">
        <v>342</v>
      </c>
      <c r="E18" s="138" t="s">
        <v>335</v>
      </c>
      <c r="F18" s="133" t="s">
        <v>314</v>
      </c>
      <c r="G18" s="222">
        <v>2011</v>
      </c>
      <c r="H18" s="348">
        <v>15</v>
      </c>
    </row>
    <row r="19" spans="1:8" s="197" customFormat="1" ht="32" x14ac:dyDescent="0.2">
      <c r="A19" s="253">
        <f>A18+1</f>
        <v>10</v>
      </c>
      <c r="B19" s="223" t="s">
        <v>375</v>
      </c>
      <c r="C19" s="138" t="s">
        <v>343</v>
      </c>
      <c r="D19" s="138" t="s">
        <v>329</v>
      </c>
      <c r="E19" s="138" t="s">
        <v>326</v>
      </c>
      <c r="F19" s="133" t="s">
        <v>314</v>
      </c>
      <c r="G19" s="222">
        <v>2018</v>
      </c>
      <c r="H19" s="348">
        <v>15</v>
      </c>
    </row>
    <row r="20" spans="1:8" s="197" customFormat="1" ht="32" x14ac:dyDescent="0.2">
      <c r="A20" s="253">
        <v>11</v>
      </c>
      <c r="B20" s="223" t="s">
        <v>380</v>
      </c>
      <c r="C20" s="138" t="s">
        <v>381</v>
      </c>
      <c r="D20" s="138" t="s">
        <v>329</v>
      </c>
      <c r="E20" s="138" t="s">
        <v>337</v>
      </c>
      <c r="F20" s="133" t="s">
        <v>314</v>
      </c>
      <c r="G20" s="222">
        <v>2020</v>
      </c>
      <c r="H20" s="348">
        <v>15</v>
      </c>
    </row>
    <row r="21" spans="1:8" ht="32" x14ac:dyDescent="0.2">
      <c r="A21" s="253" t="s">
        <v>382</v>
      </c>
      <c r="B21" s="223" t="s">
        <v>384</v>
      </c>
      <c r="C21" s="138" t="s">
        <v>393</v>
      </c>
      <c r="D21" s="138" t="s">
        <v>383</v>
      </c>
      <c r="E21" s="138" t="s">
        <v>330</v>
      </c>
      <c r="F21" s="133" t="s">
        <v>314</v>
      </c>
      <c r="G21" s="222">
        <v>2011</v>
      </c>
      <c r="H21" s="348">
        <v>15</v>
      </c>
    </row>
    <row r="22" spans="1:8" ht="16" x14ac:dyDescent="0.2">
      <c r="A22" s="253" t="s">
        <v>385</v>
      </c>
      <c r="B22" s="223">
        <v>2016</v>
      </c>
      <c r="C22" s="138" t="s">
        <v>387</v>
      </c>
      <c r="D22" s="138" t="s">
        <v>388</v>
      </c>
      <c r="E22" s="138" t="s">
        <v>330</v>
      </c>
      <c r="F22" s="133" t="s">
        <v>314</v>
      </c>
      <c r="G22" s="222">
        <v>2016</v>
      </c>
      <c r="H22" s="348">
        <v>15</v>
      </c>
    </row>
    <row r="23" spans="1:8" s="63" customFormat="1" ht="32" x14ac:dyDescent="0.2">
      <c r="A23" s="253" t="s">
        <v>386</v>
      </c>
      <c r="B23" s="223">
        <v>2012</v>
      </c>
      <c r="C23" s="138" t="s">
        <v>389</v>
      </c>
      <c r="D23" s="138" t="s">
        <v>329</v>
      </c>
      <c r="E23" s="138" t="s">
        <v>326</v>
      </c>
      <c r="F23" s="133" t="s">
        <v>314</v>
      </c>
      <c r="G23" s="222">
        <v>2012</v>
      </c>
      <c r="H23" s="348">
        <v>15</v>
      </c>
    </row>
    <row r="24" spans="1:8" s="63" customFormat="1" ht="49" thickBot="1" x14ac:dyDescent="0.25">
      <c r="A24" s="253" t="s">
        <v>390</v>
      </c>
      <c r="B24" s="223">
        <v>2014</v>
      </c>
      <c r="C24" s="133" t="s">
        <v>391</v>
      </c>
      <c r="D24" s="138" t="s">
        <v>392</v>
      </c>
      <c r="E24" s="138" t="s">
        <v>326</v>
      </c>
      <c r="F24" s="133" t="s">
        <v>314</v>
      </c>
      <c r="G24" s="222">
        <v>2014</v>
      </c>
      <c r="H24" s="348">
        <v>15</v>
      </c>
    </row>
    <row r="25" spans="1:8" ht="16" thickBot="1" x14ac:dyDescent="0.25">
      <c r="A25" s="378"/>
      <c r="B25" s="263"/>
      <c r="C25" s="230"/>
      <c r="D25" s="230"/>
      <c r="E25" s="230"/>
      <c r="F25" s="230"/>
      <c r="G25" s="169" t="str">
        <f>"Total "&amp;LEFT(A7,3)</f>
        <v>Total I13</v>
      </c>
      <c r="H25" s="170">
        <f>SUM(H10:H24)</f>
        <v>225</v>
      </c>
    </row>
    <row r="27" spans="1:8" ht="53.25" customHeight="1" x14ac:dyDescent="0.2">
      <c r="A27"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7" s="433"/>
      <c r="C27" s="433"/>
      <c r="D27" s="433"/>
      <c r="E27" s="433"/>
      <c r="F27" s="433"/>
      <c r="G27" s="433"/>
      <c r="H27" s="433"/>
    </row>
  </sheetData>
  <mergeCells count="3">
    <mergeCell ref="A7:H7"/>
    <mergeCell ref="A6:H6"/>
    <mergeCell ref="A27:H2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zoomScale="93" zoomScaleNormal="93" workbookViewId="0">
      <selection activeCell="O10" sqref="O10"/>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97" customWidth="1"/>
    <col min="7" max="7" width="10" customWidth="1"/>
    <col min="8" max="8" width="9.6640625" customWidth="1"/>
    <col min="10" max="10" width="10.5" customWidth="1"/>
  </cols>
  <sheetData>
    <row r="1" spans="1:11" ht="16" x14ac:dyDescent="0.2">
      <c r="A1" s="276" t="str">
        <f>'Date initiale'!C3</f>
        <v>Universitatea de Arhitectură și Urbanism "Ion Mincu" București</v>
      </c>
      <c r="B1" s="276"/>
      <c r="C1" s="276"/>
      <c r="D1" s="17"/>
      <c r="E1" s="17"/>
      <c r="F1" s="17"/>
    </row>
    <row r="2" spans="1:11" ht="16" x14ac:dyDescent="0.2">
      <c r="A2" s="276" t="str">
        <f>'Date initiale'!B4&amp;" "&amp;'Date initiale'!C4</f>
        <v>Facultatea ARHITECTURA DE INTERIOR</v>
      </c>
      <c r="B2" s="276"/>
      <c r="C2" s="276"/>
      <c r="D2" s="17"/>
      <c r="E2" s="17"/>
      <c r="F2" s="17"/>
    </row>
    <row r="3" spans="1:11" ht="16" x14ac:dyDescent="0.2">
      <c r="A3" s="276" t="str">
        <f>'Date initiale'!B5&amp;" "&amp;'Date initiale'!C5</f>
        <v>Departamentul Studiul Formei si Ambient</v>
      </c>
      <c r="B3" s="276"/>
      <c r="C3" s="276"/>
      <c r="D3" s="17"/>
      <c r="E3" s="17"/>
      <c r="F3" s="17"/>
    </row>
    <row r="4" spans="1:11" ht="16" x14ac:dyDescent="0.2">
      <c r="A4" s="277" t="str">
        <f>'Date initiale'!C6&amp;", "&amp;'Date initiale'!C7</f>
        <v>Untanu Sorana Blanca, conferentiar 7</v>
      </c>
      <c r="B4" s="277"/>
      <c r="C4" s="277"/>
      <c r="D4" s="17"/>
      <c r="E4" s="17"/>
      <c r="F4" s="17"/>
    </row>
    <row r="5" spans="1:11" s="197" customFormat="1" ht="16" x14ac:dyDescent="0.2">
      <c r="A5" s="277"/>
      <c r="B5" s="277"/>
      <c r="C5" s="277"/>
      <c r="D5" s="17"/>
      <c r="E5" s="17"/>
      <c r="F5" s="17"/>
    </row>
    <row r="6" spans="1:11" ht="16" x14ac:dyDescent="0.2">
      <c r="A6" s="431" t="s">
        <v>110</v>
      </c>
      <c r="B6" s="431"/>
      <c r="C6" s="431"/>
      <c r="D6" s="431"/>
      <c r="E6" s="431"/>
      <c r="F6" s="431"/>
      <c r="G6" s="431"/>
      <c r="H6" s="431"/>
    </row>
    <row r="7" spans="1:11" ht="54" customHeight="1" x14ac:dyDescent="0.2">
      <c r="A7" s="434"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34"/>
      <c r="C7" s="434"/>
      <c r="D7" s="434"/>
      <c r="E7" s="434"/>
      <c r="F7" s="434"/>
      <c r="G7" s="434"/>
      <c r="H7" s="434"/>
    </row>
    <row r="8" spans="1:11" s="197" customFormat="1" ht="17" thickBot="1" x14ac:dyDescent="0.25">
      <c r="A8" s="60"/>
      <c r="B8" s="60"/>
      <c r="C8" s="60"/>
      <c r="D8" s="60"/>
      <c r="E8" s="60"/>
      <c r="F8" s="75"/>
      <c r="G8" s="75"/>
      <c r="H8" s="75"/>
    </row>
    <row r="9" spans="1:11" ht="49" thickBot="1" x14ac:dyDescent="0.25">
      <c r="A9" s="203" t="s">
        <v>55</v>
      </c>
      <c r="B9" s="232" t="s">
        <v>72</v>
      </c>
      <c r="C9" s="254" t="s">
        <v>70</v>
      </c>
      <c r="D9" s="254" t="s">
        <v>71</v>
      </c>
      <c r="E9" s="232" t="s">
        <v>140</v>
      </c>
      <c r="F9" s="232" t="s">
        <v>138</v>
      </c>
      <c r="G9" s="254" t="s">
        <v>87</v>
      </c>
      <c r="H9" s="255" t="s">
        <v>147</v>
      </c>
      <c r="J9" s="282" t="s">
        <v>108</v>
      </c>
    </row>
    <row r="10" spans="1:11" x14ac:dyDescent="0.2">
      <c r="A10" s="268">
        <v>1</v>
      </c>
      <c r="B10" s="269"/>
      <c r="C10" s="269"/>
      <c r="D10" s="269"/>
      <c r="E10" s="269"/>
      <c r="F10" s="269"/>
      <c r="G10" s="269"/>
      <c r="H10" s="270"/>
      <c r="J10" s="283" t="s">
        <v>165</v>
      </c>
      <c r="K10" s="399" t="s">
        <v>258</v>
      </c>
    </row>
    <row r="11" spans="1:11" x14ac:dyDescent="0.2">
      <c r="A11" s="252">
        <f>A10+1</f>
        <v>2</v>
      </c>
      <c r="B11" s="266"/>
      <c r="C11" s="238"/>
      <c r="D11" s="238"/>
      <c r="E11" s="267"/>
      <c r="F11" s="267"/>
      <c r="G11" s="238"/>
      <c r="H11" s="221"/>
      <c r="J11" s="58"/>
    </row>
    <row r="12" spans="1:11" x14ac:dyDescent="0.2">
      <c r="A12" s="252">
        <f t="shared" ref="A12:A19" si="0">A11+1</f>
        <v>3</v>
      </c>
      <c r="B12" s="219"/>
      <c r="C12" s="138"/>
      <c r="D12" s="138"/>
      <c r="E12" s="138"/>
      <c r="F12" s="138"/>
      <c r="G12" s="138"/>
      <c r="H12" s="221"/>
    </row>
    <row r="13" spans="1:11" x14ac:dyDescent="0.2">
      <c r="A13" s="252">
        <f t="shared" si="0"/>
        <v>4</v>
      </c>
      <c r="B13" s="138"/>
      <c r="C13" s="138"/>
      <c r="D13" s="138"/>
      <c r="E13" s="138"/>
      <c r="F13" s="138"/>
      <c r="G13" s="138"/>
      <c r="H13" s="221"/>
    </row>
    <row r="14" spans="1:11" s="197" customFormat="1" x14ac:dyDescent="0.2">
      <c r="A14" s="252">
        <f t="shared" si="0"/>
        <v>5</v>
      </c>
      <c r="B14" s="219"/>
      <c r="C14" s="138"/>
      <c r="D14" s="138"/>
      <c r="E14" s="138"/>
      <c r="F14" s="138"/>
      <c r="G14" s="138"/>
      <c r="H14" s="221"/>
    </row>
    <row r="15" spans="1:11" s="197" customFormat="1" x14ac:dyDescent="0.2">
      <c r="A15" s="252">
        <f t="shared" si="0"/>
        <v>6</v>
      </c>
      <c r="B15" s="138"/>
      <c r="C15" s="138"/>
      <c r="D15" s="138"/>
      <c r="E15" s="138"/>
      <c r="F15" s="138"/>
      <c r="G15" s="138"/>
      <c r="H15" s="221"/>
    </row>
    <row r="16" spans="1:11" s="197" customFormat="1" x14ac:dyDescent="0.2">
      <c r="A16" s="252">
        <f t="shared" si="0"/>
        <v>7</v>
      </c>
      <c r="B16" s="219"/>
      <c r="C16" s="138"/>
      <c r="D16" s="138"/>
      <c r="E16" s="138"/>
      <c r="F16" s="138"/>
      <c r="G16" s="138"/>
      <c r="H16" s="221"/>
    </row>
    <row r="17" spans="1:8" s="197" customFormat="1" x14ac:dyDescent="0.2">
      <c r="A17" s="252">
        <f t="shared" si="0"/>
        <v>8</v>
      </c>
      <c r="B17" s="138"/>
      <c r="C17" s="138"/>
      <c r="D17" s="138"/>
      <c r="E17" s="138"/>
      <c r="F17" s="138"/>
      <c r="G17" s="138"/>
      <c r="H17" s="221"/>
    </row>
    <row r="18" spans="1:8" s="197" customFormat="1" x14ac:dyDescent="0.2">
      <c r="A18" s="252">
        <f t="shared" si="0"/>
        <v>9</v>
      </c>
      <c r="B18" s="219"/>
      <c r="C18" s="138"/>
      <c r="D18" s="138"/>
      <c r="E18" s="138"/>
      <c r="F18" s="138"/>
      <c r="G18" s="138"/>
      <c r="H18" s="221"/>
    </row>
    <row r="19" spans="1:8" s="197" customFormat="1" ht="16" thickBot="1" x14ac:dyDescent="0.25">
      <c r="A19" s="271">
        <f t="shared" si="0"/>
        <v>10</v>
      </c>
      <c r="B19" s="145"/>
      <c r="C19" s="145"/>
      <c r="D19" s="145"/>
      <c r="E19" s="145"/>
      <c r="F19" s="145"/>
      <c r="G19" s="145"/>
      <c r="H19" s="228"/>
    </row>
    <row r="20" spans="1:8" s="197" customFormat="1" ht="16" thickBot="1" x14ac:dyDescent="0.25">
      <c r="A20" s="378"/>
      <c r="B20" s="263"/>
      <c r="C20" s="230"/>
      <c r="D20" s="230"/>
      <c r="E20" s="230"/>
      <c r="F20" s="230"/>
      <c r="G20" s="169" t="str">
        <f>"Total "&amp;LEFT(A7,4)</f>
        <v>Total I14a</v>
      </c>
      <c r="H20" s="170">
        <f>SUM(H10:H19)</f>
        <v>0</v>
      </c>
    </row>
    <row r="21" spans="1:8" s="197" customFormat="1" x14ac:dyDescent="0.2"/>
    <row r="22" spans="1:8" s="197" customFormat="1" ht="53.25" customHeight="1" x14ac:dyDescent="0.2">
      <c r="A22"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3"/>
      <c r="C22" s="433"/>
      <c r="D22" s="433"/>
      <c r="E22" s="433"/>
      <c r="F22" s="433"/>
      <c r="G22" s="433"/>
      <c r="H22" s="433"/>
    </row>
    <row r="40" spans="1:9" ht="16" thickBot="1" x14ac:dyDescent="0.25"/>
    <row r="41" spans="1:9" s="197" customFormat="1" ht="54" customHeight="1" thickBot="1" x14ac:dyDescent="0.25">
      <c r="A41" s="231" t="s">
        <v>69</v>
      </c>
      <c r="B41" s="232" t="s">
        <v>72</v>
      </c>
      <c r="C41" s="254" t="s">
        <v>70</v>
      </c>
      <c r="D41" s="254" t="s">
        <v>71</v>
      </c>
      <c r="E41" s="232" t="s">
        <v>139</v>
      </c>
      <c r="F41" s="232" t="s">
        <v>139</v>
      </c>
      <c r="G41" s="232" t="s">
        <v>138</v>
      </c>
      <c r="H41" s="254" t="s">
        <v>87</v>
      </c>
      <c r="I41" s="255"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L19" sqref="L19"/>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97" customWidth="1"/>
    <col min="7" max="7" width="10" customWidth="1"/>
    <col min="8" max="8" width="9.6640625" customWidth="1"/>
  </cols>
  <sheetData>
    <row r="1" spans="1:11" ht="16" x14ac:dyDescent="0.2">
      <c r="A1" s="279" t="str">
        <f>'Date initiale'!C3</f>
        <v>Universitatea de Arhitectură și Urbanism "Ion Mincu" București</v>
      </c>
      <c r="B1" s="279"/>
      <c r="C1" s="279"/>
      <c r="D1" s="47"/>
      <c r="E1" s="47"/>
      <c r="F1" s="47"/>
      <c r="G1" s="47"/>
      <c r="H1" s="47"/>
    </row>
    <row r="2" spans="1:11" ht="16" x14ac:dyDescent="0.2">
      <c r="A2" s="279" t="str">
        <f>'Date initiale'!B4&amp;" "&amp;'Date initiale'!C4</f>
        <v>Facultatea ARHITECTURA DE INTERIOR</v>
      </c>
      <c r="B2" s="279"/>
      <c r="C2" s="279"/>
      <c r="D2" s="47"/>
      <c r="E2" s="47"/>
      <c r="F2" s="47"/>
      <c r="G2" s="47"/>
      <c r="H2" s="47"/>
    </row>
    <row r="3" spans="1:11" ht="16" x14ac:dyDescent="0.2">
      <c r="A3" s="279" t="str">
        <f>'Date initiale'!B5&amp;" "&amp;'Date initiale'!C5</f>
        <v>Departamentul Studiul Formei si Ambient</v>
      </c>
      <c r="B3" s="279"/>
      <c r="C3" s="279"/>
      <c r="D3" s="47"/>
      <c r="E3" s="47"/>
      <c r="F3" s="47"/>
      <c r="G3" s="47"/>
      <c r="H3" s="47"/>
    </row>
    <row r="4" spans="1:11" ht="16" x14ac:dyDescent="0.2">
      <c r="A4" s="280" t="str">
        <f>'Date initiale'!C6&amp;", "&amp;'Date initiale'!C7</f>
        <v>Untanu Sorana Blanca, conferentiar 7</v>
      </c>
      <c r="B4" s="280"/>
      <c r="C4" s="280"/>
      <c r="D4" s="47"/>
      <c r="E4" s="47"/>
      <c r="F4" s="47"/>
      <c r="G4" s="47"/>
      <c r="H4" s="47"/>
    </row>
    <row r="5" spans="1:11" s="197" customFormat="1" ht="16" x14ac:dyDescent="0.2">
      <c r="A5" s="280"/>
      <c r="B5" s="280"/>
      <c r="C5" s="280"/>
      <c r="D5" s="47"/>
      <c r="E5" s="47"/>
      <c r="F5" s="47"/>
      <c r="G5" s="47"/>
      <c r="H5" s="47"/>
    </row>
    <row r="6" spans="1:11" ht="16" x14ac:dyDescent="0.2">
      <c r="A6" s="438" t="s">
        <v>110</v>
      </c>
      <c r="B6" s="438"/>
      <c r="C6" s="438"/>
      <c r="D6" s="438"/>
      <c r="E6" s="438"/>
      <c r="F6" s="438"/>
      <c r="G6" s="438"/>
      <c r="H6" s="438"/>
    </row>
    <row r="7" spans="1:11" ht="36.75" customHeight="1" x14ac:dyDescent="0.2">
      <c r="A7" s="434" t="str">
        <f>'Descriere indicatori'!B19&amp;"b. "&amp;'Descriere indicatori'!C20</f>
        <v xml:space="preserve">I14b. Proiect urbanistic şi peisagistic la nivelul Planurilor Generale / Zonale ale Localităţilor (inclusiv studii de fundamentare, de inserţie, de oportunitate) avizate** </v>
      </c>
      <c r="B7" s="434"/>
      <c r="C7" s="434"/>
      <c r="D7" s="434"/>
      <c r="E7" s="434"/>
      <c r="F7" s="434"/>
      <c r="G7" s="434"/>
      <c r="H7" s="434"/>
    </row>
    <row r="8" spans="1:11" ht="19.5" customHeight="1" thickBot="1" x14ac:dyDescent="0.25">
      <c r="A8" s="61"/>
      <c r="B8" s="61"/>
      <c r="C8" s="61"/>
      <c r="D8" s="61"/>
      <c r="E8" s="61"/>
      <c r="F8" s="61"/>
      <c r="G8" s="61"/>
      <c r="H8" s="61"/>
    </row>
    <row r="9" spans="1:11" ht="49" thickBot="1" x14ac:dyDescent="0.25">
      <c r="A9" s="165" t="s">
        <v>55</v>
      </c>
      <c r="B9" s="232" t="s">
        <v>72</v>
      </c>
      <c r="C9" s="254" t="s">
        <v>70</v>
      </c>
      <c r="D9" s="254" t="s">
        <v>71</v>
      </c>
      <c r="E9" s="232" t="s">
        <v>140</v>
      </c>
      <c r="F9" s="232" t="s">
        <v>138</v>
      </c>
      <c r="G9" s="254" t="s">
        <v>87</v>
      </c>
      <c r="H9" s="255" t="s">
        <v>147</v>
      </c>
      <c r="J9" s="282" t="s">
        <v>108</v>
      </c>
    </row>
    <row r="10" spans="1:11" ht="48" x14ac:dyDescent="0.2">
      <c r="A10" s="272">
        <v>1</v>
      </c>
      <c r="B10" s="412" t="s">
        <v>346</v>
      </c>
      <c r="C10" s="410" t="s">
        <v>349</v>
      </c>
      <c r="D10" s="215" t="s">
        <v>344</v>
      </c>
      <c r="E10" s="411" t="s">
        <v>345</v>
      </c>
      <c r="F10" s="134" t="s">
        <v>314</v>
      </c>
      <c r="G10" s="215">
        <v>2020</v>
      </c>
      <c r="H10" s="360">
        <v>20</v>
      </c>
      <c r="J10" s="283" t="s">
        <v>166</v>
      </c>
      <c r="K10" s="399" t="s">
        <v>258</v>
      </c>
    </row>
    <row r="11" spans="1:11" s="197" customFormat="1" ht="32" x14ac:dyDescent="0.2">
      <c r="A11" s="218">
        <f>A10+1</f>
        <v>2</v>
      </c>
      <c r="B11" s="219" t="s">
        <v>347</v>
      </c>
      <c r="C11" s="262" t="s">
        <v>348</v>
      </c>
      <c r="D11" s="138" t="s">
        <v>351</v>
      </c>
      <c r="E11" s="411" t="s">
        <v>345</v>
      </c>
      <c r="F11" s="134" t="s">
        <v>314</v>
      </c>
      <c r="G11" s="215">
        <v>2020</v>
      </c>
      <c r="H11" s="360">
        <v>20</v>
      </c>
    </row>
    <row r="12" spans="1:11" s="197" customFormat="1" ht="16" x14ac:dyDescent="0.2">
      <c r="A12" s="218">
        <f t="shared" ref="A12:A19" si="0">A11+1</f>
        <v>3</v>
      </c>
      <c r="B12" s="219" t="s">
        <v>353</v>
      </c>
      <c r="C12" s="262" t="s">
        <v>350</v>
      </c>
      <c r="D12" s="138" t="s">
        <v>355</v>
      </c>
      <c r="E12" s="274" t="s">
        <v>352</v>
      </c>
      <c r="F12" s="134" t="s">
        <v>314</v>
      </c>
      <c r="G12" s="274">
        <v>2017</v>
      </c>
      <c r="H12" s="360">
        <v>20</v>
      </c>
    </row>
    <row r="13" spans="1:11" s="197" customFormat="1" ht="32" x14ac:dyDescent="0.2">
      <c r="A13" s="218">
        <f t="shared" si="0"/>
        <v>4</v>
      </c>
      <c r="B13" s="219" t="s">
        <v>354</v>
      </c>
      <c r="C13" s="262" t="s">
        <v>357</v>
      </c>
      <c r="D13" s="138" t="s">
        <v>329</v>
      </c>
      <c r="E13" s="411" t="s">
        <v>345</v>
      </c>
      <c r="F13" s="134" t="s">
        <v>314</v>
      </c>
      <c r="G13" s="229">
        <v>2018</v>
      </c>
      <c r="H13" s="360">
        <v>20</v>
      </c>
    </row>
    <row r="14" spans="1:11" s="197" customFormat="1" ht="32" x14ac:dyDescent="0.2">
      <c r="A14" s="218">
        <f t="shared" si="0"/>
        <v>5</v>
      </c>
      <c r="B14" s="219" t="s">
        <v>356</v>
      </c>
      <c r="C14" s="262" t="s">
        <v>358</v>
      </c>
      <c r="D14" s="138" t="s">
        <v>342</v>
      </c>
      <c r="E14" s="274" t="s">
        <v>352</v>
      </c>
      <c r="F14" s="134" t="s">
        <v>314</v>
      </c>
      <c r="G14" s="274">
        <v>2009</v>
      </c>
      <c r="H14" s="360">
        <v>20</v>
      </c>
    </row>
    <row r="15" spans="1:11" s="197" customFormat="1" x14ac:dyDescent="0.2">
      <c r="A15" s="218">
        <f t="shared" si="0"/>
        <v>6</v>
      </c>
      <c r="B15" s="219"/>
      <c r="C15" s="273"/>
      <c r="D15" s="138"/>
      <c r="E15" s="274"/>
      <c r="F15" s="274"/>
      <c r="G15" s="274"/>
      <c r="H15" s="343"/>
    </row>
    <row r="16" spans="1:11" x14ac:dyDescent="0.2">
      <c r="A16" s="218">
        <f t="shared" si="0"/>
        <v>7</v>
      </c>
      <c r="B16" s="219"/>
      <c r="C16" s="262"/>
      <c r="D16" s="138"/>
      <c r="E16" s="138"/>
      <c r="F16" s="138"/>
      <c r="G16" s="229"/>
      <c r="H16" s="343"/>
    </row>
    <row r="17" spans="1:8" x14ac:dyDescent="0.2">
      <c r="A17" s="218">
        <f t="shared" si="0"/>
        <v>8</v>
      </c>
      <c r="B17" s="219"/>
      <c r="C17" s="273"/>
      <c r="D17" s="138"/>
      <c r="E17" s="274"/>
      <c r="F17" s="274"/>
      <c r="G17" s="274"/>
      <c r="H17" s="343"/>
    </row>
    <row r="18" spans="1:8" x14ac:dyDescent="0.2">
      <c r="A18" s="218">
        <f t="shared" si="0"/>
        <v>9</v>
      </c>
      <c r="B18" s="219"/>
      <c r="C18" s="273"/>
      <c r="D18" s="138"/>
      <c r="E18" s="274"/>
      <c r="F18" s="274"/>
      <c r="G18" s="274"/>
      <c r="H18" s="343"/>
    </row>
    <row r="19" spans="1:8" ht="16" thickBot="1" x14ac:dyDescent="0.25">
      <c r="A19" s="225">
        <f t="shared" si="0"/>
        <v>10</v>
      </c>
      <c r="B19" s="145"/>
      <c r="C19" s="275"/>
      <c r="D19" s="145"/>
      <c r="E19" s="145"/>
      <c r="F19" s="145"/>
      <c r="G19" s="145"/>
      <c r="H19" s="358"/>
    </row>
    <row r="20" spans="1:8" ht="17" thickBot="1" x14ac:dyDescent="0.25">
      <c r="A20" s="379"/>
      <c r="G20" s="169" t="str">
        <f>"Total "&amp;LEFT(A7,4)</f>
        <v>Total I14b</v>
      </c>
      <c r="H20" s="292">
        <f>SUM(H10:H19)</f>
        <v>100</v>
      </c>
    </row>
    <row r="22" spans="1:8" ht="53.25" customHeight="1" x14ac:dyDescent="0.2">
      <c r="A22"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3"/>
      <c r="C22" s="433"/>
      <c r="D22" s="433"/>
      <c r="E22" s="433"/>
      <c r="F22" s="433"/>
      <c r="G22" s="433"/>
      <c r="H22" s="43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O16" sqref="O16"/>
    </sheetView>
  </sheetViews>
  <sheetFormatPr baseColWidth="10" defaultColWidth="9.1640625" defaultRowHeight="15" x14ac:dyDescent="0.2"/>
  <cols>
    <col min="1" max="1" width="5.1640625" style="197" customWidth="1"/>
    <col min="2" max="2" width="10.5" style="197" customWidth="1"/>
    <col min="3" max="3" width="43.1640625" style="197" customWidth="1"/>
    <col min="4" max="4" width="24" style="197" customWidth="1"/>
    <col min="5" max="5" width="14.33203125" style="197" customWidth="1"/>
    <col min="6" max="6" width="11.83203125" style="197" customWidth="1"/>
    <col min="7" max="7" width="10" style="197" customWidth="1"/>
    <col min="8" max="8" width="9.6640625" style="197" customWidth="1"/>
    <col min="9" max="9" width="9.1640625" style="197"/>
    <col min="10" max="10" width="10.33203125" style="197" customWidth="1"/>
    <col min="11" max="16384" width="9.1640625" style="197"/>
  </cols>
  <sheetData>
    <row r="1" spans="1:11" ht="16" x14ac:dyDescent="0.2">
      <c r="A1" s="276" t="str">
        <f>'Date initiale'!C3</f>
        <v>Universitatea de Arhitectură și Urbanism "Ion Mincu" București</v>
      </c>
      <c r="B1" s="276"/>
      <c r="C1" s="276"/>
      <c r="D1" s="17"/>
      <c r="E1" s="17"/>
      <c r="F1" s="17"/>
    </row>
    <row r="2" spans="1:11" ht="16" x14ac:dyDescent="0.2">
      <c r="A2" s="276" t="str">
        <f>'Date initiale'!B4&amp;" "&amp;'Date initiale'!C4</f>
        <v>Facultatea ARHITECTURA DE INTERIOR</v>
      </c>
      <c r="B2" s="276"/>
      <c r="C2" s="276"/>
      <c r="D2" s="17"/>
      <c r="E2" s="17"/>
      <c r="F2" s="17"/>
    </row>
    <row r="3" spans="1:11" ht="16" x14ac:dyDescent="0.2">
      <c r="A3" s="276" t="str">
        <f>'Date initiale'!B5&amp;" "&amp;'Date initiale'!C5</f>
        <v>Departamentul Studiul Formei si Ambient</v>
      </c>
      <c r="B3" s="276"/>
      <c r="C3" s="276"/>
      <c r="D3" s="17"/>
      <c r="E3" s="17"/>
      <c r="F3" s="17"/>
    </row>
    <row r="4" spans="1:11" ht="16" x14ac:dyDescent="0.2">
      <c r="A4" s="277" t="str">
        <f>'Date initiale'!C6&amp;", "&amp;'Date initiale'!C7</f>
        <v>Untanu Sorana Blanca, conferentiar 7</v>
      </c>
      <c r="B4" s="277"/>
      <c r="C4" s="277"/>
      <c r="D4" s="17"/>
      <c r="E4" s="17"/>
      <c r="F4" s="17"/>
    </row>
    <row r="5" spans="1:11" ht="16" x14ac:dyDescent="0.2">
      <c r="A5" s="277"/>
      <c r="B5" s="277"/>
      <c r="C5" s="277"/>
      <c r="D5" s="17"/>
      <c r="E5" s="17"/>
      <c r="F5" s="17"/>
    </row>
    <row r="6" spans="1:11" ht="16" x14ac:dyDescent="0.2">
      <c r="A6" s="431" t="s">
        <v>110</v>
      </c>
      <c r="B6" s="431"/>
      <c r="C6" s="431"/>
      <c r="D6" s="431"/>
      <c r="E6" s="431"/>
      <c r="F6" s="431"/>
      <c r="G6" s="431"/>
      <c r="H6" s="431"/>
    </row>
    <row r="7" spans="1:11" ht="52.5" customHeight="1" x14ac:dyDescent="0.2">
      <c r="A7" s="434"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34"/>
      <c r="C7" s="434"/>
      <c r="D7" s="434"/>
      <c r="E7" s="434"/>
      <c r="F7" s="434"/>
      <c r="G7" s="434"/>
      <c r="H7" s="434"/>
    </row>
    <row r="8" spans="1:11" ht="17" thickBot="1" x14ac:dyDescent="0.25">
      <c r="A8" s="60"/>
      <c r="B8" s="60"/>
      <c r="C8" s="60"/>
      <c r="D8" s="60"/>
      <c r="E8" s="60"/>
      <c r="F8" s="75"/>
      <c r="G8" s="75"/>
      <c r="H8" s="75"/>
    </row>
    <row r="9" spans="1:11" ht="49" thickBot="1" x14ac:dyDescent="0.25">
      <c r="A9" s="203" t="s">
        <v>55</v>
      </c>
      <c r="B9" s="232" t="s">
        <v>72</v>
      </c>
      <c r="C9" s="254" t="s">
        <v>141</v>
      </c>
      <c r="D9" s="254" t="s">
        <v>71</v>
      </c>
      <c r="E9" s="232" t="s">
        <v>140</v>
      </c>
      <c r="F9" s="232" t="s">
        <v>138</v>
      </c>
      <c r="G9" s="254" t="s">
        <v>87</v>
      </c>
      <c r="H9" s="255" t="s">
        <v>147</v>
      </c>
      <c r="J9" s="282" t="s">
        <v>108</v>
      </c>
    </row>
    <row r="10" spans="1:11" x14ac:dyDescent="0.2">
      <c r="A10" s="268">
        <v>1</v>
      </c>
      <c r="B10" s="269"/>
      <c r="C10" s="269"/>
      <c r="D10" s="269"/>
      <c r="E10" s="269"/>
      <c r="F10" s="269"/>
      <c r="G10" s="269"/>
      <c r="H10" s="270"/>
      <c r="J10" s="283" t="s">
        <v>167</v>
      </c>
      <c r="K10" s="399" t="s">
        <v>258</v>
      </c>
    </row>
    <row r="11" spans="1:11" x14ac:dyDescent="0.2">
      <c r="A11" s="252">
        <f>A10+1</f>
        <v>2</v>
      </c>
      <c r="B11" s="266"/>
      <c r="C11" s="238"/>
      <c r="D11" s="238"/>
      <c r="E11" s="267"/>
      <c r="F11" s="267"/>
      <c r="G11" s="238"/>
      <c r="H11" s="343"/>
    </row>
    <row r="12" spans="1:11" x14ac:dyDescent="0.2">
      <c r="A12" s="252">
        <f t="shared" ref="A12:A19" si="0">A11+1</f>
        <v>3</v>
      </c>
      <c r="B12" s="219"/>
      <c r="C12" s="138"/>
      <c r="D12" s="138"/>
      <c r="E12" s="138"/>
      <c r="F12" s="138"/>
      <c r="G12" s="138"/>
      <c r="H12" s="343"/>
    </row>
    <row r="13" spans="1:11" x14ac:dyDescent="0.2">
      <c r="A13" s="252">
        <f t="shared" si="0"/>
        <v>4</v>
      </c>
      <c r="B13" s="138"/>
      <c r="C13" s="138"/>
      <c r="D13" s="138"/>
      <c r="E13" s="138"/>
      <c r="F13" s="138"/>
      <c r="G13" s="138"/>
      <c r="H13" s="343"/>
    </row>
    <row r="14" spans="1:11" x14ac:dyDescent="0.2">
      <c r="A14" s="252">
        <f t="shared" si="0"/>
        <v>5</v>
      </c>
      <c r="B14" s="219"/>
      <c r="C14" s="138"/>
      <c r="D14" s="138"/>
      <c r="E14" s="138"/>
      <c r="F14" s="138"/>
      <c r="G14" s="138"/>
      <c r="H14" s="343"/>
    </row>
    <row r="15" spans="1:11" x14ac:dyDescent="0.2">
      <c r="A15" s="252">
        <f t="shared" si="0"/>
        <v>6</v>
      </c>
      <c r="B15" s="138"/>
      <c r="C15" s="138"/>
      <c r="D15" s="138"/>
      <c r="E15" s="138"/>
      <c r="F15" s="138"/>
      <c r="G15" s="138"/>
      <c r="H15" s="343"/>
    </row>
    <row r="16" spans="1:11" x14ac:dyDescent="0.2">
      <c r="A16" s="252">
        <f t="shared" si="0"/>
        <v>7</v>
      </c>
      <c r="B16" s="219"/>
      <c r="C16" s="138"/>
      <c r="D16" s="138"/>
      <c r="E16" s="138"/>
      <c r="F16" s="138"/>
      <c r="G16" s="138"/>
      <c r="H16" s="343"/>
    </row>
    <row r="17" spans="1:8" x14ac:dyDescent="0.2">
      <c r="A17" s="252">
        <f t="shared" si="0"/>
        <v>8</v>
      </c>
      <c r="B17" s="138"/>
      <c r="C17" s="138"/>
      <c r="D17" s="138"/>
      <c r="E17" s="138"/>
      <c r="F17" s="138"/>
      <c r="G17" s="138"/>
      <c r="H17" s="343"/>
    </row>
    <row r="18" spans="1:8" x14ac:dyDescent="0.2">
      <c r="A18" s="252">
        <f t="shared" si="0"/>
        <v>9</v>
      </c>
      <c r="B18" s="219"/>
      <c r="C18" s="138"/>
      <c r="D18" s="138"/>
      <c r="E18" s="138"/>
      <c r="F18" s="138"/>
      <c r="G18" s="138"/>
      <c r="H18" s="343"/>
    </row>
    <row r="19" spans="1:8" ht="16" thickBot="1" x14ac:dyDescent="0.25">
      <c r="A19" s="271">
        <f t="shared" si="0"/>
        <v>10</v>
      </c>
      <c r="B19" s="145"/>
      <c r="C19" s="145"/>
      <c r="D19" s="145"/>
      <c r="E19" s="145"/>
      <c r="F19" s="145"/>
      <c r="G19" s="145"/>
      <c r="H19" s="358"/>
    </row>
    <row r="20" spans="1:8" ht="16" thickBot="1" x14ac:dyDescent="0.25">
      <c r="A20" s="378"/>
      <c r="B20" s="263"/>
      <c r="C20" s="230"/>
      <c r="D20" s="230"/>
      <c r="E20" s="230"/>
      <c r="F20" s="230"/>
      <c r="G20" s="169" t="str">
        <f>"Total "&amp;LEFT(A7,4)</f>
        <v>Total I14c</v>
      </c>
      <c r="H20" s="170">
        <f>SUM(H10:H19)</f>
        <v>0</v>
      </c>
    </row>
    <row r="22" spans="1:8" ht="53.25" customHeight="1" x14ac:dyDescent="0.2">
      <c r="A22" s="43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3"/>
      <c r="C22" s="433"/>
      <c r="D22" s="433"/>
      <c r="E22" s="433"/>
      <c r="F22" s="433"/>
      <c r="G22" s="433"/>
      <c r="H22" s="433"/>
    </row>
    <row r="40" spans="1:9" ht="16" thickBot="1" x14ac:dyDescent="0.25"/>
    <row r="41" spans="1:9" ht="54" customHeight="1" thickBot="1" x14ac:dyDescent="0.25">
      <c r="A41" s="231" t="s">
        <v>69</v>
      </c>
      <c r="B41" s="232" t="s">
        <v>72</v>
      </c>
      <c r="C41" s="254" t="s">
        <v>70</v>
      </c>
      <c r="D41" s="254" t="s">
        <v>71</v>
      </c>
      <c r="E41" s="232" t="s">
        <v>139</v>
      </c>
      <c r="F41" s="232" t="s">
        <v>139</v>
      </c>
      <c r="G41" s="232" t="s">
        <v>138</v>
      </c>
      <c r="H41" s="254" t="s">
        <v>87</v>
      </c>
      <c r="I41" s="255"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O18" sqref="O18"/>
    </sheetView>
  </sheetViews>
  <sheetFormatPr baseColWidth="10" defaultColWidth="9.1640625" defaultRowHeight="15" x14ac:dyDescent="0.2"/>
  <cols>
    <col min="1" max="1" width="5.1640625" style="197" customWidth="1"/>
    <col min="2" max="2" width="10.5" style="197" customWidth="1"/>
    <col min="3" max="3" width="43.1640625" style="197" customWidth="1"/>
    <col min="4" max="4" width="24" style="197" customWidth="1"/>
    <col min="5" max="5" width="14.33203125" style="197" customWidth="1"/>
    <col min="6" max="6" width="11.83203125" style="197" customWidth="1"/>
    <col min="7" max="7" width="10" style="197" customWidth="1"/>
    <col min="8" max="8" width="9.6640625" style="197" customWidth="1"/>
    <col min="9" max="9" width="9.1640625" style="197"/>
    <col min="10" max="10" width="10.33203125" style="197" customWidth="1"/>
    <col min="11" max="16384" width="9.1640625" style="197"/>
  </cols>
  <sheetData>
    <row r="1" spans="1:11" ht="16" x14ac:dyDescent="0.2">
      <c r="A1" s="276" t="str">
        <f>'Date initiale'!C3</f>
        <v>Universitatea de Arhitectură și Urbanism "Ion Mincu" București</v>
      </c>
      <c r="B1" s="276"/>
      <c r="C1" s="276"/>
      <c r="D1" s="395"/>
      <c r="E1" s="395"/>
      <c r="F1" s="395"/>
    </row>
    <row r="2" spans="1:11" ht="16" x14ac:dyDescent="0.2">
      <c r="A2" s="276" t="str">
        <f>'Date initiale'!B4&amp;" "&amp;'Date initiale'!C4</f>
        <v>Facultatea ARHITECTURA DE INTERIOR</v>
      </c>
      <c r="B2" s="276"/>
      <c r="C2" s="276"/>
      <c r="D2" s="395"/>
      <c r="E2" s="395"/>
      <c r="F2" s="395"/>
    </row>
    <row r="3" spans="1:11" ht="16" x14ac:dyDescent="0.2">
      <c r="A3" s="276" t="str">
        <f>'Date initiale'!B5&amp;" "&amp;'Date initiale'!C5</f>
        <v>Departamentul Studiul Formei si Ambient</v>
      </c>
      <c r="B3" s="276"/>
      <c r="C3" s="276"/>
      <c r="D3" s="395"/>
      <c r="E3" s="395"/>
      <c r="F3" s="395"/>
    </row>
    <row r="4" spans="1:11" ht="16" x14ac:dyDescent="0.2">
      <c r="A4" s="394" t="str">
        <f>'Date initiale'!C6&amp;", "&amp;'Date initiale'!C7</f>
        <v>Untanu Sorana Blanca, conferentiar 7</v>
      </c>
      <c r="B4" s="394"/>
      <c r="C4" s="394"/>
      <c r="D4" s="395"/>
      <c r="E4" s="395"/>
      <c r="F4" s="395"/>
    </row>
    <row r="5" spans="1:11" ht="16" x14ac:dyDescent="0.2">
      <c r="A5" s="394"/>
      <c r="B5" s="394"/>
      <c r="C5" s="394"/>
      <c r="D5" s="395"/>
      <c r="E5" s="395"/>
      <c r="F5" s="395"/>
    </row>
    <row r="6" spans="1:11" ht="16" x14ac:dyDescent="0.2">
      <c r="A6" s="431" t="s">
        <v>110</v>
      </c>
      <c r="B6" s="431"/>
      <c r="C6" s="431"/>
      <c r="D6" s="431"/>
      <c r="E6" s="431"/>
      <c r="F6" s="431"/>
      <c r="G6" s="431"/>
      <c r="H6" s="431"/>
    </row>
    <row r="7" spans="1:11" ht="52.5" customHeight="1" x14ac:dyDescent="0.2">
      <c r="A7" s="434"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34"/>
      <c r="C7" s="434"/>
      <c r="D7" s="434"/>
      <c r="E7" s="434"/>
      <c r="F7" s="434"/>
      <c r="G7" s="434"/>
      <c r="H7" s="434"/>
    </row>
    <row r="8" spans="1:11" ht="17" thickBot="1" x14ac:dyDescent="0.25">
      <c r="A8" s="60"/>
      <c r="B8" s="60"/>
      <c r="C8" s="60"/>
      <c r="D8" s="60"/>
      <c r="E8" s="60"/>
      <c r="F8" s="75"/>
      <c r="G8" s="75"/>
      <c r="H8" s="75"/>
    </row>
    <row r="9" spans="1:11" ht="49" thickBot="1" x14ac:dyDescent="0.25">
      <c r="A9" s="203" t="s">
        <v>55</v>
      </c>
      <c r="B9" s="232" t="s">
        <v>72</v>
      </c>
      <c r="C9" s="254" t="s">
        <v>141</v>
      </c>
      <c r="D9" s="254" t="s">
        <v>71</v>
      </c>
      <c r="E9" s="232" t="s">
        <v>140</v>
      </c>
      <c r="F9" s="232" t="s">
        <v>138</v>
      </c>
      <c r="G9" s="254" t="s">
        <v>87</v>
      </c>
      <c r="H9" s="255" t="s">
        <v>147</v>
      </c>
      <c r="J9" s="282" t="s">
        <v>108</v>
      </c>
    </row>
    <row r="10" spans="1:11" x14ac:dyDescent="0.2">
      <c r="A10" s="268">
        <v>1</v>
      </c>
      <c r="B10" s="269"/>
      <c r="C10" s="269"/>
      <c r="D10" s="269"/>
      <c r="E10" s="269"/>
      <c r="F10" s="269"/>
      <c r="G10" s="269"/>
      <c r="H10" s="270"/>
      <c r="J10" s="283">
        <v>20</v>
      </c>
      <c r="K10" s="399" t="s">
        <v>258</v>
      </c>
    </row>
    <row r="11" spans="1:11" x14ac:dyDescent="0.2">
      <c r="A11" s="252">
        <f>A10+1</f>
        <v>2</v>
      </c>
      <c r="B11" s="266"/>
      <c r="C11" s="238"/>
      <c r="D11" s="238"/>
      <c r="E11" s="267"/>
      <c r="F11" s="267"/>
      <c r="G11" s="238"/>
      <c r="H11" s="343"/>
    </row>
    <row r="12" spans="1:11" x14ac:dyDescent="0.2">
      <c r="A12" s="252">
        <f t="shared" ref="A12:A19" si="0">A11+1</f>
        <v>3</v>
      </c>
      <c r="B12" s="219"/>
      <c r="C12" s="138"/>
      <c r="D12" s="138"/>
      <c r="E12" s="138"/>
      <c r="F12" s="138"/>
      <c r="G12" s="138"/>
      <c r="H12" s="343"/>
    </row>
    <row r="13" spans="1:11" x14ac:dyDescent="0.2">
      <c r="A13" s="252">
        <f t="shared" si="0"/>
        <v>4</v>
      </c>
      <c r="B13" s="138"/>
      <c r="C13" s="138"/>
      <c r="D13" s="138"/>
      <c r="E13" s="138"/>
      <c r="F13" s="138"/>
      <c r="G13" s="138"/>
      <c r="H13" s="343"/>
    </row>
    <row r="14" spans="1:11" x14ac:dyDescent="0.2">
      <c r="A14" s="252">
        <f t="shared" si="0"/>
        <v>5</v>
      </c>
      <c r="B14" s="219"/>
      <c r="C14" s="138"/>
      <c r="D14" s="138"/>
      <c r="E14" s="138"/>
      <c r="F14" s="138"/>
      <c r="G14" s="138"/>
      <c r="H14" s="343"/>
    </row>
    <row r="15" spans="1:11" x14ac:dyDescent="0.2">
      <c r="A15" s="252">
        <f t="shared" si="0"/>
        <v>6</v>
      </c>
      <c r="B15" s="138"/>
      <c r="C15" s="138"/>
      <c r="D15" s="138"/>
      <c r="E15" s="138"/>
      <c r="F15" s="138"/>
      <c r="G15" s="138"/>
      <c r="H15" s="343"/>
    </row>
    <row r="16" spans="1:11" x14ac:dyDescent="0.2">
      <c r="A16" s="252">
        <f t="shared" si="0"/>
        <v>7</v>
      </c>
      <c r="B16" s="219"/>
      <c r="C16" s="138"/>
      <c r="D16" s="138"/>
      <c r="E16" s="138"/>
      <c r="F16" s="138"/>
      <c r="G16" s="138"/>
      <c r="H16" s="343"/>
    </row>
    <row r="17" spans="1:8" x14ac:dyDescent="0.2">
      <c r="A17" s="252">
        <f t="shared" si="0"/>
        <v>8</v>
      </c>
      <c r="B17" s="138"/>
      <c r="C17" s="138"/>
      <c r="D17" s="138"/>
      <c r="E17" s="138"/>
      <c r="F17" s="138"/>
      <c r="G17" s="138"/>
      <c r="H17" s="343"/>
    </row>
    <row r="18" spans="1:8" x14ac:dyDescent="0.2">
      <c r="A18" s="252">
        <f t="shared" si="0"/>
        <v>9</v>
      </c>
      <c r="B18" s="219"/>
      <c r="C18" s="138"/>
      <c r="D18" s="138"/>
      <c r="E18" s="138"/>
      <c r="F18" s="138"/>
      <c r="G18" s="138"/>
      <c r="H18" s="343"/>
    </row>
    <row r="19" spans="1:8" ht="16" thickBot="1" x14ac:dyDescent="0.25">
      <c r="A19" s="271">
        <f t="shared" si="0"/>
        <v>10</v>
      </c>
      <c r="B19" s="145"/>
      <c r="C19" s="145"/>
      <c r="D19" s="145"/>
      <c r="E19" s="145"/>
      <c r="F19" s="145"/>
      <c r="G19" s="145"/>
      <c r="H19" s="358"/>
    </row>
    <row r="20" spans="1:8" ht="16" thickBot="1" x14ac:dyDescent="0.25">
      <c r="A20" s="378"/>
      <c r="B20" s="263"/>
      <c r="C20" s="230"/>
      <c r="D20" s="230"/>
      <c r="E20" s="230"/>
      <c r="F20" s="230"/>
      <c r="G20" s="169" t="str">
        <f>"Total "&amp;LEFT(A7,4)</f>
        <v>Total I15.</v>
      </c>
      <c r="H20" s="170">
        <f>SUM(H10:H19)</f>
        <v>0</v>
      </c>
    </row>
    <row r="22" spans="1:8" ht="53.25" customHeight="1" x14ac:dyDescent="0.2">
      <c r="A22" s="433"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33"/>
      <c r="C22" s="433"/>
      <c r="D22" s="433"/>
      <c r="E22" s="433"/>
      <c r="F22" s="433"/>
      <c r="G22" s="433"/>
      <c r="H22" s="433"/>
    </row>
    <row r="40" spans="1:9" ht="16" thickBot="1" x14ac:dyDescent="0.25"/>
    <row r="41" spans="1:9" ht="54" customHeight="1" thickBot="1" x14ac:dyDescent="0.25">
      <c r="A41" s="231" t="s">
        <v>69</v>
      </c>
      <c r="B41" s="232" t="s">
        <v>72</v>
      </c>
      <c r="C41" s="254" t="s">
        <v>70</v>
      </c>
      <c r="D41" s="254" t="s">
        <v>71</v>
      </c>
      <c r="E41" s="232" t="s">
        <v>139</v>
      </c>
      <c r="F41" s="232" t="s">
        <v>139</v>
      </c>
      <c r="G41" s="232" t="s">
        <v>138</v>
      </c>
      <c r="H41" s="254" t="s">
        <v>87</v>
      </c>
      <c r="I41" s="255"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B10" sqref="B10:D10"/>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1.33203125" customWidth="1"/>
  </cols>
  <sheetData>
    <row r="1" spans="1:8" ht="16" x14ac:dyDescent="0.2">
      <c r="A1" s="276" t="str">
        <f>'Date initiale'!C3</f>
        <v>Universitatea de Arhitectură și Urbanism "Ion Mincu" București</v>
      </c>
      <c r="B1" s="276"/>
      <c r="C1" s="276"/>
      <c r="D1" s="17"/>
      <c r="E1" s="43"/>
    </row>
    <row r="2" spans="1:8" ht="16" x14ac:dyDescent="0.2">
      <c r="A2" s="276" t="str">
        <f>'Date initiale'!B4&amp;" "&amp;'Date initiale'!C4</f>
        <v>Facultatea ARHITECTURA DE INTERIOR</v>
      </c>
      <c r="B2" s="276"/>
      <c r="C2" s="276"/>
      <c r="D2" s="2"/>
      <c r="E2" s="43"/>
    </row>
    <row r="3" spans="1:8" ht="16" x14ac:dyDescent="0.2">
      <c r="A3" s="276" t="str">
        <f>'Date initiale'!B5&amp;" "&amp;'Date initiale'!C5</f>
        <v>Departamentul Studiul Formei si Ambient</v>
      </c>
      <c r="B3" s="276"/>
      <c r="C3" s="276"/>
      <c r="D3" s="17"/>
      <c r="E3" s="43"/>
    </row>
    <row r="4" spans="1:8" x14ac:dyDescent="0.2">
      <c r="A4" s="126" t="str">
        <f>'Date initiale'!C6&amp;", "&amp;'Date initiale'!C7</f>
        <v>Untanu Sorana Blanca, conferentiar 7</v>
      </c>
      <c r="B4" s="126"/>
      <c r="C4" s="126"/>
    </row>
    <row r="5" spans="1:8" s="197" customFormat="1" x14ac:dyDescent="0.2">
      <c r="A5" s="126"/>
      <c r="B5" s="126"/>
      <c r="C5" s="126"/>
    </row>
    <row r="6" spans="1:8" ht="16" x14ac:dyDescent="0.2">
      <c r="A6" s="439" t="s">
        <v>110</v>
      </c>
      <c r="B6" s="439"/>
      <c r="C6" s="439"/>
      <c r="D6" s="439"/>
    </row>
    <row r="7" spans="1:8" s="197" customFormat="1" ht="90.75" customHeight="1" x14ac:dyDescent="0.2">
      <c r="A7" s="434"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34"/>
      <c r="C7" s="434"/>
      <c r="D7" s="434"/>
      <c r="E7" s="198"/>
      <c r="F7" s="198"/>
      <c r="G7" s="198"/>
      <c r="H7" s="198"/>
    </row>
    <row r="8" spans="1:8" ht="18.75" customHeight="1" thickBot="1" x14ac:dyDescent="0.25">
      <c r="A8" s="73"/>
      <c r="B8" s="73"/>
      <c r="C8" s="73"/>
      <c r="D8" s="73"/>
    </row>
    <row r="9" spans="1:8" ht="45.75" customHeight="1" thickBot="1" x14ac:dyDescent="0.25">
      <c r="A9" s="203" t="s">
        <v>55</v>
      </c>
      <c r="B9" s="232" t="s">
        <v>77</v>
      </c>
      <c r="C9" s="232" t="s">
        <v>87</v>
      </c>
      <c r="D9" s="233" t="s">
        <v>147</v>
      </c>
      <c r="E9" s="34"/>
      <c r="F9" s="282" t="s">
        <v>108</v>
      </c>
    </row>
    <row r="10" spans="1:8" ht="32" x14ac:dyDescent="0.2">
      <c r="A10" s="268">
        <v>1</v>
      </c>
      <c r="B10" s="323" t="s">
        <v>359</v>
      </c>
      <c r="C10" s="172">
        <v>1996</v>
      </c>
      <c r="D10" s="362">
        <v>10</v>
      </c>
      <c r="F10" s="283" t="s">
        <v>168</v>
      </c>
      <c r="G10" s="399" t="s">
        <v>259</v>
      </c>
    </row>
    <row r="11" spans="1:8" x14ac:dyDescent="0.2">
      <c r="A11" s="252">
        <f>A10+1</f>
        <v>2</v>
      </c>
      <c r="B11" s="286"/>
      <c r="C11" s="238"/>
      <c r="D11" s="359"/>
    </row>
    <row r="12" spans="1:8" s="197" customFormat="1" x14ac:dyDescent="0.2">
      <c r="A12" s="252">
        <f t="shared" ref="A12:A19" si="0">A11+1</f>
        <v>3</v>
      </c>
      <c r="B12" s="262"/>
      <c r="C12" s="138"/>
      <c r="D12" s="343"/>
    </row>
    <row r="13" spans="1:8" s="197" customFormat="1" x14ac:dyDescent="0.2">
      <c r="A13" s="252">
        <f t="shared" si="0"/>
        <v>4</v>
      </c>
      <c r="B13" s="287"/>
      <c r="C13" s="138"/>
      <c r="D13" s="343"/>
    </row>
    <row r="14" spans="1:8" s="197" customFormat="1" x14ac:dyDescent="0.2">
      <c r="A14" s="252">
        <f t="shared" si="0"/>
        <v>5</v>
      </c>
      <c r="B14" s="287"/>
      <c r="C14" s="138"/>
      <c r="D14" s="343"/>
    </row>
    <row r="15" spans="1:8" x14ac:dyDescent="0.2">
      <c r="A15" s="252">
        <f t="shared" si="0"/>
        <v>6</v>
      </c>
      <c r="B15" s="262"/>
      <c r="C15" s="138"/>
      <c r="D15" s="343"/>
    </row>
    <row r="16" spans="1:8" x14ac:dyDescent="0.2">
      <c r="A16" s="252">
        <f t="shared" si="0"/>
        <v>7</v>
      </c>
      <c r="B16" s="287"/>
      <c r="C16" s="138"/>
      <c r="D16" s="343"/>
    </row>
    <row r="17" spans="1:4" x14ac:dyDescent="0.2">
      <c r="A17" s="252">
        <f t="shared" si="0"/>
        <v>8</v>
      </c>
      <c r="B17" s="287"/>
      <c r="C17" s="138"/>
      <c r="D17" s="343"/>
    </row>
    <row r="18" spans="1:4" x14ac:dyDescent="0.2">
      <c r="A18" s="252">
        <f t="shared" si="0"/>
        <v>9</v>
      </c>
      <c r="B18" s="287"/>
      <c r="C18" s="138"/>
      <c r="D18" s="343"/>
    </row>
    <row r="19" spans="1:4" ht="16" thickBot="1" x14ac:dyDescent="0.25">
      <c r="A19" s="271">
        <f t="shared" si="0"/>
        <v>10</v>
      </c>
      <c r="B19" s="288"/>
      <c r="C19" s="145"/>
      <c r="D19" s="358"/>
    </row>
    <row r="20" spans="1:4" ht="16" thickBot="1" x14ac:dyDescent="0.25">
      <c r="A20" s="377"/>
      <c r="B20" s="229"/>
      <c r="C20" s="169" t="str">
        <f>"Total "&amp;LEFT(A7,3)</f>
        <v>Total I16</v>
      </c>
      <c r="D20" s="289">
        <f>SUM(D10:D19)</f>
        <v>10</v>
      </c>
    </row>
    <row r="21" spans="1:4" ht="16" x14ac:dyDescent="0.2">
      <c r="A21" s="37"/>
      <c r="B21" s="25"/>
      <c r="C21" s="25"/>
      <c r="D21" s="25"/>
    </row>
    <row r="22" spans="1:4" x14ac:dyDescent="0.2">
      <c r="A22" s="22"/>
      <c r="B22" s="22"/>
      <c r="C22" s="22"/>
      <c r="D22" s="22"/>
    </row>
    <row r="26" spans="1:4" x14ac:dyDescent="0.2">
      <c r="A26" s="22"/>
      <c r="B26" s="18"/>
    </row>
    <row r="27" spans="1:4" x14ac:dyDescent="0.2">
      <c r="A27" s="22"/>
      <c r="B27" s="18"/>
    </row>
    <row r="28" spans="1:4" x14ac:dyDescent="0.2">
      <c r="A28" s="22"/>
    </row>
    <row r="29" spans="1:4" x14ac:dyDescent="0.2">
      <c r="A29" s="22"/>
    </row>
    <row r="30" spans="1:4" x14ac:dyDescent="0.2">
      <c r="A30" s="22"/>
    </row>
    <row r="31" spans="1:4" x14ac:dyDescent="0.2">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B32" sqref="B32"/>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0.5" customWidth="1"/>
  </cols>
  <sheetData>
    <row r="1" spans="1:11" ht="16" x14ac:dyDescent="0.2">
      <c r="A1" s="276" t="str">
        <f>'Date initiale'!C3</f>
        <v>Universitatea de Arhitectură și Urbanism "Ion Mincu" București</v>
      </c>
      <c r="B1" s="276"/>
      <c r="C1" s="276"/>
      <c r="D1" s="17"/>
    </row>
    <row r="2" spans="1:11" ht="16" x14ac:dyDescent="0.2">
      <c r="A2" s="276" t="str">
        <f>'Date initiale'!B4&amp;" "&amp;'Date initiale'!C4</f>
        <v>Facultatea ARHITECTURA DE INTERIOR</v>
      </c>
      <c r="B2" s="276"/>
      <c r="C2" s="276"/>
      <c r="D2" s="2"/>
    </row>
    <row r="3" spans="1:11" ht="16" x14ac:dyDescent="0.2">
      <c r="A3" s="276" t="str">
        <f>'Date initiale'!B5&amp;" "&amp;'Date initiale'!C5</f>
        <v>Departamentul Studiul Formei si Ambient</v>
      </c>
      <c r="B3" s="276"/>
      <c r="C3" s="276"/>
      <c r="D3" s="17"/>
    </row>
    <row r="4" spans="1:11" x14ac:dyDescent="0.2">
      <c r="A4" s="126" t="str">
        <f>'Date initiale'!C6&amp;", "&amp;'Date initiale'!C7</f>
        <v>Untanu Sorana Blanca, conferentiar 7</v>
      </c>
      <c r="B4" s="126"/>
      <c r="C4" s="126"/>
    </row>
    <row r="5" spans="1:11" s="197" customFormat="1" x14ac:dyDescent="0.2">
      <c r="A5" s="126"/>
      <c r="B5" s="126"/>
      <c r="C5" s="126"/>
    </row>
    <row r="6" spans="1:11" x14ac:dyDescent="0.2">
      <c r="A6" s="440" t="s">
        <v>110</v>
      </c>
      <c r="B6" s="440"/>
      <c r="C6" s="440"/>
      <c r="D6" s="440"/>
    </row>
    <row r="7" spans="1:11" s="197" customFormat="1" ht="40.5" customHeight="1" x14ac:dyDescent="0.2">
      <c r="A7" s="441"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1"/>
      <c r="C7" s="441"/>
      <c r="D7" s="441"/>
    </row>
    <row r="8" spans="1:11" ht="16" thickBot="1" x14ac:dyDescent="0.25"/>
    <row r="9" spans="1:11" ht="48.75" customHeight="1" thickBot="1" x14ac:dyDescent="0.25">
      <c r="A9" s="203" t="s">
        <v>55</v>
      </c>
      <c r="B9" s="166" t="s">
        <v>77</v>
      </c>
      <c r="C9" s="166" t="s">
        <v>87</v>
      </c>
      <c r="D9" s="303" t="s">
        <v>147</v>
      </c>
      <c r="F9" s="282" t="s">
        <v>108</v>
      </c>
    </row>
    <row r="10" spans="1:11" x14ac:dyDescent="0.2">
      <c r="A10" s="330">
        <v>1</v>
      </c>
      <c r="F10" s="283" t="s">
        <v>169</v>
      </c>
      <c r="G10" s="399" t="s">
        <v>260</v>
      </c>
      <c r="K10" s="22"/>
    </row>
    <row r="11" spans="1:11" s="197" customFormat="1" x14ac:dyDescent="0.2">
      <c r="A11" s="331">
        <f>A10+1</f>
        <v>2</v>
      </c>
      <c r="B11" s="312"/>
      <c r="C11" s="42"/>
      <c r="D11" s="357"/>
      <c r="K11" s="22"/>
    </row>
    <row r="12" spans="1:11" s="197" customFormat="1" x14ac:dyDescent="0.2">
      <c r="A12" s="331">
        <f t="shared" ref="A12:A19" si="0">A11+1</f>
        <v>3</v>
      </c>
      <c r="B12" s="312"/>
      <c r="C12" s="42"/>
      <c r="D12" s="357"/>
      <c r="K12" s="22"/>
    </row>
    <row r="13" spans="1:11" s="197" customFormat="1" x14ac:dyDescent="0.2">
      <c r="A13" s="331">
        <f t="shared" si="0"/>
        <v>4</v>
      </c>
      <c r="B13" s="312"/>
      <c r="C13" s="42"/>
      <c r="D13" s="357"/>
      <c r="K13" s="22"/>
    </row>
    <row r="14" spans="1:11" s="197" customFormat="1" x14ac:dyDescent="0.2">
      <c r="A14" s="331">
        <f t="shared" si="0"/>
        <v>5</v>
      </c>
      <c r="B14" s="312"/>
      <c r="C14" s="42"/>
      <c r="D14" s="357"/>
      <c r="K14" s="22"/>
    </row>
    <row r="15" spans="1:11" s="197" customFormat="1" x14ac:dyDescent="0.2">
      <c r="A15" s="331">
        <f t="shared" si="0"/>
        <v>6</v>
      </c>
      <c r="B15" s="312"/>
      <c r="C15" s="42"/>
      <c r="D15" s="357"/>
      <c r="K15" s="22"/>
    </row>
    <row r="16" spans="1:11" s="197" customFormat="1" x14ac:dyDescent="0.2">
      <c r="A16" s="331">
        <f t="shared" si="0"/>
        <v>7</v>
      </c>
      <c r="B16" s="312"/>
      <c r="C16" s="42"/>
      <c r="D16" s="357"/>
      <c r="K16" s="22"/>
    </row>
    <row r="17" spans="1:11" s="197" customFormat="1" x14ac:dyDescent="0.2">
      <c r="A17" s="331">
        <f t="shared" si="0"/>
        <v>8</v>
      </c>
      <c r="B17" s="312"/>
      <c r="C17" s="42"/>
      <c r="D17" s="357"/>
      <c r="K17" s="22"/>
    </row>
    <row r="18" spans="1:11" s="197" customFormat="1" x14ac:dyDescent="0.2">
      <c r="A18" s="331">
        <f t="shared" si="0"/>
        <v>9</v>
      </c>
      <c r="B18" s="312"/>
      <c r="C18" s="42"/>
      <c r="D18" s="357"/>
      <c r="K18" s="22"/>
    </row>
    <row r="19" spans="1:11" ht="16" thickBot="1" x14ac:dyDescent="0.25">
      <c r="A19" s="332">
        <f t="shared" si="0"/>
        <v>10</v>
      </c>
      <c r="B19" s="326"/>
      <c r="C19" s="162"/>
      <c r="D19" s="361"/>
      <c r="K19" s="22"/>
    </row>
    <row r="20" spans="1:11" ht="16" thickBot="1" x14ac:dyDescent="0.25">
      <c r="A20" s="373"/>
      <c r="B20" s="126"/>
      <c r="C20" s="129" t="str">
        <f>"Total "&amp;LEFT(A7,3)</f>
        <v>Total I17</v>
      </c>
      <c r="D20" s="130">
        <f>SUM(D11:D19)</f>
        <v>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workbookViewId="0">
      <selection activeCell="G10" sqref="G10"/>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s>
  <sheetData>
    <row r="1" spans="1:11" ht="16" x14ac:dyDescent="0.2">
      <c r="A1" s="276" t="str">
        <f>'Date initiale'!C3</f>
        <v>Universitatea de Arhitectură și Urbanism "Ion Mincu" București</v>
      </c>
      <c r="B1" s="276"/>
      <c r="C1" s="276"/>
      <c r="D1" s="17"/>
      <c r="E1" s="43"/>
    </row>
    <row r="2" spans="1:11" ht="16" x14ac:dyDescent="0.2">
      <c r="A2" s="276" t="str">
        <f>'Date initiale'!B4&amp;" "&amp;'Date initiale'!C4</f>
        <v>Facultatea ARHITECTURA DE INTERIOR</v>
      </c>
      <c r="B2" s="276"/>
      <c r="C2" s="276"/>
      <c r="D2" s="43"/>
      <c r="E2" s="43"/>
    </row>
    <row r="3" spans="1:11" ht="16" x14ac:dyDescent="0.2">
      <c r="A3" s="276" t="str">
        <f>'Date initiale'!B5&amp;" "&amp;'Date initiale'!C5</f>
        <v>Departamentul Studiul Formei si Ambient</v>
      </c>
      <c r="B3" s="276"/>
      <c r="C3" s="276"/>
      <c r="D3" s="17"/>
      <c r="E3" s="43"/>
    </row>
    <row r="4" spans="1:11" x14ac:dyDescent="0.2">
      <c r="A4" s="126" t="str">
        <f>'Date initiale'!C6&amp;", "&amp;'Date initiale'!C7</f>
        <v>Untanu Sorana Blanca, conferentiar 7</v>
      </c>
      <c r="B4" s="126"/>
      <c r="C4" s="126"/>
    </row>
    <row r="5" spans="1:11" s="197" customFormat="1" x14ac:dyDescent="0.2">
      <c r="A5" s="126"/>
      <c r="B5" s="126"/>
      <c r="C5" s="126"/>
    </row>
    <row r="6" spans="1:11" ht="34.5" customHeight="1" x14ac:dyDescent="0.2">
      <c r="A6" s="439" t="s">
        <v>110</v>
      </c>
      <c r="B6" s="439"/>
      <c r="C6" s="439"/>
      <c r="D6" s="439"/>
    </row>
    <row r="7" spans="1:11" s="197" customFormat="1" ht="34.5" customHeight="1" x14ac:dyDescent="0.2">
      <c r="A7" s="441"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1"/>
      <c r="C7" s="441"/>
      <c r="D7" s="441"/>
    </row>
    <row r="8" spans="1:11" ht="16.5" customHeight="1" thickBot="1" x14ac:dyDescent="0.25">
      <c r="A8" s="61"/>
      <c r="B8" s="61"/>
      <c r="C8" s="61"/>
      <c r="D8" s="61"/>
    </row>
    <row r="9" spans="1:11" ht="42.75" customHeight="1" thickBot="1" x14ac:dyDescent="0.25">
      <c r="A9" s="203" t="s">
        <v>55</v>
      </c>
      <c r="B9" s="166" t="s">
        <v>77</v>
      </c>
      <c r="C9" s="166" t="s">
        <v>87</v>
      </c>
      <c r="D9" s="303" t="s">
        <v>78</v>
      </c>
      <c r="E9" s="34"/>
      <c r="F9" s="282" t="s">
        <v>108</v>
      </c>
    </row>
    <row r="10" spans="1:11" x14ac:dyDescent="0.2">
      <c r="A10" s="171">
        <v>1</v>
      </c>
      <c r="B10" s="333"/>
      <c r="C10" s="172"/>
      <c r="D10" s="351"/>
      <c r="E10" s="34"/>
      <c r="F10" s="283" t="s">
        <v>170</v>
      </c>
      <c r="G10" s="399" t="s">
        <v>261</v>
      </c>
      <c r="K10" s="22"/>
    </row>
    <row r="11" spans="1:11" x14ac:dyDescent="0.2">
      <c r="A11" s="173">
        <f>A10+1</f>
        <v>2</v>
      </c>
      <c r="B11" s="312"/>
      <c r="C11" s="42"/>
      <c r="D11" s="343"/>
      <c r="K11" s="22"/>
    </row>
    <row r="12" spans="1:11" x14ac:dyDescent="0.2">
      <c r="A12" s="173">
        <f t="shared" ref="A12:A19" si="0">A11+1</f>
        <v>3</v>
      </c>
      <c r="B12" s="312"/>
      <c r="C12" s="42"/>
      <c r="D12" s="343"/>
      <c r="K12" s="58"/>
    </row>
    <row r="13" spans="1:11" x14ac:dyDescent="0.2">
      <c r="A13" s="173">
        <f t="shared" si="0"/>
        <v>4</v>
      </c>
      <c r="B13" s="312"/>
      <c r="C13" s="42"/>
      <c r="D13" s="343"/>
    </row>
    <row r="14" spans="1:11" x14ac:dyDescent="0.2">
      <c r="A14" s="173">
        <f t="shared" si="0"/>
        <v>5</v>
      </c>
      <c r="B14" s="312"/>
      <c r="C14" s="42"/>
      <c r="D14" s="343"/>
    </row>
    <row r="15" spans="1:11" x14ac:dyDescent="0.2">
      <c r="A15" s="173">
        <f t="shared" si="0"/>
        <v>6</v>
      </c>
      <c r="B15" s="312"/>
      <c r="C15" s="42"/>
      <c r="D15" s="343"/>
    </row>
    <row r="16" spans="1:11" x14ac:dyDescent="0.2">
      <c r="A16" s="173">
        <f t="shared" si="0"/>
        <v>7</v>
      </c>
      <c r="B16" s="312"/>
      <c r="C16" s="42"/>
      <c r="D16" s="343"/>
    </row>
    <row r="17" spans="1:8" s="38" customFormat="1" x14ac:dyDescent="0.2">
      <c r="A17" s="173">
        <f t="shared" si="0"/>
        <v>8</v>
      </c>
      <c r="B17" s="312"/>
      <c r="C17" s="42"/>
      <c r="D17" s="343"/>
    </row>
    <row r="18" spans="1:8" x14ac:dyDescent="0.2">
      <c r="A18" s="173">
        <f t="shared" si="0"/>
        <v>9</v>
      </c>
      <c r="B18" s="312"/>
      <c r="C18" s="42"/>
      <c r="D18" s="343"/>
    </row>
    <row r="19" spans="1:8" ht="16" thickBot="1" x14ac:dyDescent="0.25">
      <c r="A19" s="325">
        <f t="shared" si="0"/>
        <v>10</v>
      </c>
      <c r="B19" s="326"/>
      <c r="C19" s="162"/>
      <c r="D19" s="358"/>
    </row>
    <row r="20" spans="1:8" s="22" customFormat="1" ht="16" thickBot="1" x14ac:dyDescent="0.25">
      <c r="A20" s="376"/>
      <c r="B20" s="334"/>
      <c r="C20" s="129" t="str">
        <f>"Total "&amp;LEFT(A7,3)</f>
        <v>Total I18</v>
      </c>
      <c r="D20" s="335">
        <f>SUM(D10:D19)</f>
        <v>0</v>
      </c>
    </row>
    <row r="21" spans="1:8" x14ac:dyDescent="0.2">
      <c r="B21" s="18"/>
    </row>
    <row r="22" spans="1:8" ht="53.25" customHeight="1" x14ac:dyDescent="0.2">
      <c r="A22" s="433"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33"/>
      <c r="C22" s="433"/>
      <c r="D22" s="433"/>
      <c r="E22" s="285"/>
      <c r="F22" s="285"/>
      <c r="G22" s="285"/>
      <c r="H22" s="285"/>
    </row>
    <row r="23" spans="1:8" x14ac:dyDescent="0.2">
      <c r="B23" s="18"/>
    </row>
    <row r="24" spans="1:8" x14ac:dyDescent="0.2">
      <c r="B24" s="18"/>
    </row>
    <row r="25" spans="1:8" x14ac:dyDescent="0.2">
      <c r="B25" s="18"/>
    </row>
    <row r="26" spans="1:8" x14ac:dyDescent="0.2">
      <c r="B26" s="18"/>
    </row>
    <row r="27" spans="1:8" x14ac:dyDescent="0.2">
      <c r="B27" s="18"/>
    </row>
    <row r="28" spans="1:8" x14ac:dyDescent="0.2">
      <c r="B28" s="18"/>
    </row>
    <row r="29" spans="1:8" x14ac:dyDescent="0.2">
      <c r="B29" s="18"/>
    </row>
    <row r="30" spans="1:8" x14ac:dyDescent="0.2">
      <c r="B30" s="18"/>
    </row>
    <row r="31" spans="1:8" x14ac:dyDescent="0.2">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workbookViewId="0">
      <selection activeCell="G31" sqref="G31"/>
    </sheetView>
  </sheetViews>
  <sheetFormatPr baseColWidth="10" defaultColWidth="8.83203125" defaultRowHeight="15" x14ac:dyDescent="0.2"/>
  <cols>
    <col min="1" max="1" width="5.1640625" customWidth="1"/>
    <col min="2" max="2" width="27.1640625" customWidth="1"/>
    <col min="3" max="3" width="75.6640625" customWidth="1"/>
    <col min="4" max="4" width="10.5" style="197" customWidth="1"/>
    <col min="5" max="5" width="9.6640625" customWidth="1"/>
    <col min="7" max="7" width="14.1640625" customWidth="1"/>
  </cols>
  <sheetData>
    <row r="1" spans="1:11" x14ac:dyDescent="0.2">
      <c r="A1" s="278" t="str">
        <f>'Date initiale'!C3</f>
        <v>Universitatea de Arhitectură și Urbanism "Ion Mincu" București</v>
      </c>
      <c r="B1" s="278"/>
      <c r="D1" s="278"/>
    </row>
    <row r="2" spans="1:11" ht="16" x14ac:dyDescent="0.2">
      <c r="A2" s="276" t="str">
        <f>'Date initiale'!B4&amp;" "&amp;'Date initiale'!C4</f>
        <v>Facultatea ARHITECTURA DE INTERIOR</v>
      </c>
      <c r="B2" s="276"/>
      <c r="C2" s="17"/>
      <c r="D2" s="276"/>
      <c r="E2" s="17"/>
    </row>
    <row r="3" spans="1:11" ht="16" x14ac:dyDescent="0.2">
      <c r="A3" s="276" t="str">
        <f>'Date initiale'!B5&amp;" "&amp;'Date initiale'!C5</f>
        <v>Departamentul Studiul Formei si Ambient</v>
      </c>
      <c r="B3" s="276"/>
      <c r="C3" s="17"/>
      <c r="D3" s="276"/>
      <c r="E3" s="17"/>
    </row>
    <row r="4" spans="1:11" ht="16" x14ac:dyDescent="0.2">
      <c r="A4" s="432" t="str">
        <f>'Date initiale'!C6&amp;", "&amp;'Date initiale'!C7</f>
        <v>Untanu Sorana Blanca, conferentiar 7</v>
      </c>
      <c r="B4" s="432"/>
      <c r="C4" s="442"/>
      <c r="D4" s="442"/>
      <c r="E4" s="442"/>
    </row>
    <row r="5" spans="1:11" s="197" customFormat="1" ht="16" x14ac:dyDescent="0.2">
      <c r="A5" s="277"/>
      <c r="B5" s="277"/>
      <c r="C5" s="17"/>
      <c r="D5" s="277"/>
      <c r="E5" s="17"/>
    </row>
    <row r="6" spans="1:11" ht="16" x14ac:dyDescent="0.2">
      <c r="A6" s="437" t="s">
        <v>110</v>
      </c>
      <c r="B6" s="437"/>
      <c r="C6" s="437"/>
      <c r="D6" s="437"/>
      <c r="E6" s="437"/>
    </row>
    <row r="7" spans="1:11" ht="67.5" customHeight="1" x14ac:dyDescent="0.2">
      <c r="A7" s="441"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1"/>
      <c r="C7" s="441"/>
      <c r="D7" s="441"/>
      <c r="E7" s="441"/>
      <c r="F7" s="41"/>
      <c r="G7" s="41"/>
      <c r="H7" s="41"/>
      <c r="I7" s="41"/>
    </row>
    <row r="8" spans="1:11" s="22" customFormat="1" ht="20.25" customHeight="1" thickBot="1" x14ac:dyDescent="0.25">
      <c r="A8" s="61"/>
      <c r="B8" s="61"/>
      <c r="C8" s="61"/>
      <c r="D8" s="61"/>
      <c r="E8" s="61"/>
      <c r="F8" s="71"/>
      <c r="G8" s="71"/>
      <c r="H8" s="71"/>
      <c r="I8" s="71"/>
    </row>
    <row r="9" spans="1:11" ht="33" thickBot="1" x14ac:dyDescent="0.25">
      <c r="A9" s="165" t="s">
        <v>55</v>
      </c>
      <c r="B9" s="232" t="s">
        <v>150</v>
      </c>
      <c r="C9" s="232" t="s">
        <v>82</v>
      </c>
      <c r="D9" s="232" t="s">
        <v>81</v>
      </c>
      <c r="E9" s="255" t="s">
        <v>147</v>
      </c>
      <c r="G9" s="282" t="s">
        <v>108</v>
      </c>
      <c r="K9" s="22"/>
    </row>
    <row r="10" spans="1:11" s="197" customFormat="1" ht="32" x14ac:dyDescent="0.2">
      <c r="A10" s="297">
        <v>1</v>
      </c>
      <c r="B10" s="298" t="s">
        <v>360</v>
      </c>
      <c r="C10" s="299" t="s">
        <v>361</v>
      </c>
      <c r="D10" s="265" t="s">
        <v>362</v>
      </c>
      <c r="E10" s="351">
        <v>20</v>
      </c>
      <c r="G10" s="283" t="s">
        <v>171</v>
      </c>
      <c r="H10" s="399" t="s">
        <v>262</v>
      </c>
      <c r="K10" s="22"/>
    </row>
    <row r="11" spans="1:11" s="197" customFormat="1" ht="48" x14ac:dyDescent="0.2">
      <c r="A11" s="218">
        <f>A10+1</f>
        <v>2</v>
      </c>
      <c r="B11" s="262" t="s">
        <v>363</v>
      </c>
      <c r="C11" s="295" t="s">
        <v>364</v>
      </c>
      <c r="D11" s="138" t="s">
        <v>365</v>
      </c>
      <c r="E11" s="343">
        <v>20</v>
      </c>
      <c r="K11" s="22"/>
    </row>
    <row r="12" spans="1:11" s="197" customFormat="1" ht="48" x14ac:dyDescent="0.2">
      <c r="A12" s="218">
        <f t="shared" ref="A12:A19" si="0">A11+1</f>
        <v>3</v>
      </c>
      <c r="B12" s="262" t="s">
        <v>363</v>
      </c>
      <c r="C12" s="295" t="s">
        <v>366</v>
      </c>
      <c r="D12" s="138" t="s">
        <v>367</v>
      </c>
      <c r="E12" s="343">
        <v>20</v>
      </c>
      <c r="K12" s="22"/>
    </row>
    <row r="13" spans="1:11" s="197" customFormat="1" x14ac:dyDescent="0.2">
      <c r="A13" s="218">
        <f t="shared" si="0"/>
        <v>4</v>
      </c>
      <c r="B13" s="262"/>
      <c r="C13" s="295"/>
      <c r="D13" s="138"/>
      <c r="E13" s="343"/>
      <c r="K13" s="22"/>
    </row>
    <row r="14" spans="1:11" x14ac:dyDescent="0.2">
      <c r="A14" s="218">
        <f t="shared" si="0"/>
        <v>5</v>
      </c>
      <c r="B14" s="262"/>
      <c r="C14" s="295"/>
      <c r="D14" s="138"/>
      <c r="E14" s="343"/>
      <c r="K14" s="22"/>
    </row>
    <row r="15" spans="1:11" s="197" customFormat="1" x14ac:dyDescent="0.2">
      <c r="A15" s="218">
        <f t="shared" si="0"/>
        <v>6</v>
      </c>
      <c r="B15" s="262"/>
      <c r="C15" s="295"/>
      <c r="D15" s="138"/>
      <c r="E15" s="343"/>
      <c r="K15" s="22"/>
    </row>
    <row r="16" spans="1:11" s="197" customFormat="1" x14ac:dyDescent="0.2">
      <c r="A16" s="218">
        <f t="shared" si="0"/>
        <v>7</v>
      </c>
      <c r="B16" s="262"/>
      <c r="C16" s="295"/>
      <c r="D16" s="138"/>
      <c r="E16" s="343"/>
      <c r="K16" s="22"/>
    </row>
    <row r="17" spans="1:11" s="197" customFormat="1" x14ac:dyDescent="0.2">
      <c r="A17" s="218">
        <f t="shared" si="0"/>
        <v>8</v>
      </c>
      <c r="B17" s="262"/>
      <c r="C17" s="295"/>
      <c r="D17" s="138"/>
      <c r="E17" s="343"/>
      <c r="K17" s="22"/>
    </row>
    <row r="18" spans="1:11" s="197" customFormat="1" x14ac:dyDescent="0.2">
      <c r="A18" s="218">
        <f t="shared" si="0"/>
        <v>9</v>
      </c>
      <c r="B18" s="262"/>
      <c r="C18" s="295"/>
      <c r="D18" s="138"/>
      <c r="E18" s="343"/>
      <c r="K18" s="22"/>
    </row>
    <row r="19" spans="1:11" s="197" customFormat="1" ht="16" thickBot="1" x14ac:dyDescent="0.25">
      <c r="A19" s="225">
        <f t="shared" si="0"/>
        <v>10</v>
      </c>
      <c r="B19" s="300"/>
      <c r="C19" s="301"/>
      <c r="D19" s="145"/>
      <c r="E19" s="358"/>
      <c r="K19" s="22"/>
    </row>
    <row r="20" spans="1:11" ht="16" thickBot="1" x14ac:dyDescent="0.25">
      <c r="A20" s="375"/>
      <c r="B20" s="230"/>
      <c r="C20" s="296"/>
      <c r="D20" s="169" t="str">
        <f>"Total "&amp;LEFT(A7,3)</f>
        <v>Total I19</v>
      </c>
      <c r="E20" s="170">
        <f>SUM(E10:E19)</f>
        <v>60</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F26" sqref="F26"/>
    </sheetView>
  </sheetViews>
  <sheetFormatPr baseColWidth="10" defaultColWidth="8.83203125" defaultRowHeight="15" x14ac:dyDescent="0.2"/>
  <cols>
    <col min="1" max="1" width="5.1640625" customWidth="1"/>
    <col min="2" max="2" width="86.33203125" customWidth="1"/>
    <col min="3" max="3" width="17.1640625" style="197" customWidth="1"/>
    <col min="4" max="4" width="10.5" customWidth="1"/>
    <col min="5" max="5" width="9.6640625" customWidth="1"/>
    <col min="7" max="7" width="13.5" customWidth="1"/>
  </cols>
  <sheetData>
    <row r="1" spans="1:8" ht="16" x14ac:dyDescent="0.2">
      <c r="A1" s="276" t="str">
        <f>'Date initiale'!C3</f>
        <v>Universitatea de Arhitectură și Urbanism "Ion Mincu" București</v>
      </c>
      <c r="B1" s="276"/>
      <c r="C1" s="276"/>
      <c r="D1" s="276"/>
      <c r="E1" s="17"/>
    </row>
    <row r="2" spans="1:8" ht="16" x14ac:dyDescent="0.2">
      <c r="A2" s="276" t="str">
        <f>'Date initiale'!B4&amp;" "&amp;'Date initiale'!C4</f>
        <v>Facultatea ARHITECTURA DE INTERIOR</v>
      </c>
      <c r="B2" s="276"/>
      <c r="C2" s="276"/>
      <c r="D2" s="276"/>
      <c r="E2" s="17"/>
    </row>
    <row r="3" spans="1:8" ht="16" x14ac:dyDescent="0.2">
      <c r="A3" s="276" t="str">
        <f>'Date initiale'!B5&amp;" "&amp;'Date initiale'!C5</f>
        <v>Departamentul Studiul Formei si Ambient</v>
      </c>
      <c r="B3" s="276"/>
      <c r="C3" s="276"/>
      <c r="D3" s="276"/>
      <c r="E3" s="17"/>
    </row>
    <row r="4" spans="1:8" x14ac:dyDescent="0.2">
      <c r="A4" s="126" t="str">
        <f>'Date initiale'!C6&amp;", "&amp;'Date initiale'!C7</f>
        <v>Untanu Sorana Blanca, conferentiar 7</v>
      </c>
      <c r="B4" s="126"/>
      <c r="C4" s="126"/>
      <c r="D4" s="126"/>
    </row>
    <row r="5" spans="1:8" s="197" customFormat="1" x14ac:dyDescent="0.2">
      <c r="A5" s="126"/>
      <c r="B5" s="126"/>
      <c r="C5" s="126"/>
      <c r="D5" s="126"/>
    </row>
    <row r="6" spans="1:8" ht="16" x14ac:dyDescent="0.2">
      <c r="A6" s="443" t="s">
        <v>110</v>
      </c>
      <c r="B6" s="444"/>
      <c r="C6" s="444"/>
      <c r="D6" s="444"/>
      <c r="E6" s="445"/>
    </row>
    <row r="7" spans="1:8" s="197" customFormat="1" ht="16" x14ac:dyDescent="0.2">
      <c r="A7" s="441" t="str">
        <f>'Descriere indicatori'!B27&amp;". "&amp;'Descriere indicatori'!C27</f>
        <v xml:space="preserve">I20. Expoziţii profesionale în domeniu organizate la nivel internaţional / naţional sau local în calitate de autor, coautor, curator </v>
      </c>
      <c r="B7" s="441"/>
      <c r="C7" s="441"/>
      <c r="D7" s="441"/>
      <c r="E7" s="441"/>
      <c r="F7" s="294"/>
    </row>
    <row r="8" spans="1:8" s="197" customFormat="1" ht="32.25" customHeight="1" thickBot="1" x14ac:dyDescent="0.25">
      <c r="A8" s="60"/>
      <c r="B8" s="60"/>
      <c r="C8" s="60"/>
      <c r="D8" s="60"/>
      <c r="E8" s="60"/>
    </row>
    <row r="9" spans="1:8" ht="33" thickBot="1" x14ac:dyDescent="0.25">
      <c r="A9" s="165" t="s">
        <v>55</v>
      </c>
      <c r="B9" s="302" t="s">
        <v>152</v>
      </c>
      <c r="C9" s="166" t="s">
        <v>151</v>
      </c>
      <c r="D9" s="166" t="s">
        <v>87</v>
      </c>
      <c r="E9" s="303" t="s">
        <v>147</v>
      </c>
      <c r="G9" s="282" t="s">
        <v>108</v>
      </c>
    </row>
    <row r="10" spans="1:8" ht="16" x14ac:dyDescent="0.2">
      <c r="A10" s="307">
        <v>1</v>
      </c>
      <c r="B10" s="413" t="s">
        <v>368</v>
      </c>
      <c r="C10" s="42" t="s">
        <v>369</v>
      </c>
      <c r="D10" s="308">
        <v>2001</v>
      </c>
      <c r="E10" s="363">
        <v>5</v>
      </c>
      <c r="G10" s="283" t="s">
        <v>170</v>
      </c>
      <c r="H10" s="399"/>
    </row>
    <row r="11" spans="1:8" x14ac:dyDescent="0.2">
      <c r="A11" s="310">
        <f>A10+1</f>
        <v>2</v>
      </c>
      <c r="B11" s="304"/>
      <c r="C11" s="42"/>
      <c r="D11" s="42"/>
      <c r="E11" s="364"/>
      <c r="G11" s="283" t="s">
        <v>172</v>
      </c>
    </row>
    <row r="12" spans="1:8" x14ac:dyDescent="0.2">
      <c r="A12" s="310">
        <f t="shared" ref="A12:A19" si="0">A11+1</f>
        <v>3</v>
      </c>
      <c r="B12" s="304"/>
      <c r="C12" s="42"/>
      <c r="D12" s="42"/>
      <c r="E12" s="364"/>
      <c r="G12" s="283" t="s">
        <v>173</v>
      </c>
    </row>
    <row r="13" spans="1:8" x14ac:dyDescent="0.2">
      <c r="A13" s="310">
        <f t="shared" si="0"/>
        <v>4</v>
      </c>
      <c r="B13" s="304"/>
      <c r="C13" s="42"/>
      <c r="D13" s="42"/>
      <c r="E13" s="364"/>
    </row>
    <row r="14" spans="1:8" x14ac:dyDescent="0.2">
      <c r="A14" s="310">
        <f t="shared" si="0"/>
        <v>5</v>
      </c>
      <c r="B14" s="312"/>
      <c r="C14" s="42"/>
      <c r="D14" s="42"/>
      <c r="E14" s="365"/>
    </row>
    <row r="15" spans="1:8" x14ac:dyDescent="0.2">
      <c r="A15" s="310">
        <f t="shared" si="0"/>
        <v>6</v>
      </c>
      <c r="B15" s="312"/>
      <c r="C15" s="42"/>
      <c r="D15" s="42"/>
      <c r="E15" s="365"/>
    </row>
    <row r="16" spans="1:8" x14ac:dyDescent="0.2">
      <c r="A16" s="310">
        <f t="shared" si="0"/>
        <v>7</v>
      </c>
      <c r="B16" s="312"/>
      <c r="C16" s="42"/>
      <c r="D16" s="42"/>
      <c r="E16" s="365"/>
    </row>
    <row r="17" spans="1:5" x14ac:dyDescent="0.2">
      <c r="A17" s="310">
        <f t="shared" si="0"/>
        <v>8</v>
      </c>
      <c r="B17" s="312"/>
      <c r="C17" s="42"/>
      <c r="D17" s="42"/>
      <c r="E17" s="343"/>
    </row>
    <row r="18" spans="1:5" s="58" customFormat="1" x14ac:dyDescent="0.2">
      <c r="A18" s="310">
        <f t="shared" si="0"/>
        <v>9</v>
      </c>
      <c r="B18" s="314"/>
      <c r="C18" s="192"/>
      <c r="D18" s="192"/>
      <c r="E18" s="366"/>
    </row>
    <row r="19" spans="1:5" s="58" customFormat="1" ht="16" thickBot="1" x14ac:dyDescent="0.25">
      <c r="A19" s="316">
        <f t="shared" si="0"/>
        <v>10</v>
      </c>
      <c r="B19" s="317"/>
      <c r="C19" s="318"/>
      <c r="D19" s="318"/>
      <c r="E19" s="367"/>
    </row>
    <row r="20" spans="1:5" ht="16" thickBot="1" x14ac:dyDescent="0.25">
      <c r="A20" s="374"/>
      <c r="B20" s="305"/>
      <c r="C20" s="306"/>
      <c r="D20" s="169" t="str">
        <f>"Total "&amp;LEFT(A7,3)</f>
        <v>Total I20</v>
      </c>
      <c r="E20" s="130">
        <f>SUM(E10:E19)</f>
        <v>5</v>
      </c>
    </row>
    <row r="21" spans="1:5" x14ac:dyDescent="0.2">
      <c r="B21" s="18"/>
    </row>
    <row r="22" spans="1:5" x14ac:dyDescent="0.2">
      <c r="B22" s="22"/>
    </row>
    <row r="23" spans="1:5" x14ac:dyDescent="0.2">
      <c r="B23" s="22"/>
    </row>
    <row r="24" spans="1:5" x14ac:dyDescent="0.2">
      <c r="B24" s="22"/>
    </row>
    <row r="25" spans="1:5" x14ac:dyDescent="0.2">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pageSetUpPr fitToPage="1"/>
  </sheetPr>
  <dimension ref="A1:D47"/>
  <sheetViews>
    <sheetView showGridLines="0" showRowColHeaders="0" topLeftCell="A29" zoomScale="130" zoomScaleNormal="130" workbookViewId="0">
      <selection activeCell="B3" sqref="B3:D3"/>
    </sheetView>
  </sheetViews>
  <sheetFormatPr baseColWidth="10" defaultColWidth="8.83203125" defaultRowHeight="15" x14ac:dyDescent="0.2"/>
  <cols>
    <col min="1" max="1" width="4.33203125" style="197" customWidth="1"/>
    <col min="2" max="2" width="8.6640625" customWidth="1"/>
    <col min="3" max="3" width="72" customWidth="1"/>
    <col min="4" max="4" width="7.6640625" customWidth="1"/>
  </cols>
  <sheetData>
    <row r="1" spans="2:4" x14ac:dyDescent="0.2">
      <c r="B1" s="418" t="s">
        <v>102</v>
      </c>
      <c r="C1" s="418"/>
      <c r="D1" s="418"/>
    </row>
    <row r="2" spans="2:4" s="197" customFormat="1" x14ac:dyDescent="0.2">
      <c r="B2" s="389" t="str">
        <f>"Facultatea de "&amp;'Date initiale'!C4</f>
        <v>Facultatea de ARHITECTURA DE INTERIOR</v>
      </c>
      <c r="C2" s="389"/>
      <c r="D2" s="389"/>
    </row>
    <row r="3" spans="2:4" x14ac:dyDescent="0.2">
      <c r="B3" s="418" t="str">
        <f>"Departamentul "&amp;'Date initiale'!C5</f>
        <v>Departamentul Studiul Formei si Ambient</v>
      </c>
      <c r="C3" s="418"/>
      <c r="D3" s="418"/>
    </row>
    <row r="4" spans="2:4" x14ac:dyDescent="0.2">
      <c r="B4" s="389" t="str">
        <f>"Nume și prenume: "&amp;'Date initiale'!C6</f>
        <v>Nume și prenume: Untanu Sorana Blanca</v>
      </c>
      <c r="C4" s="389"/>
      <c r="D4" s="389"/>
    </row>
    <row r="5" spans="2:4" s="197" customFormat="1" x14ac:dyDescent="0.2">
      <c r="B5" s="389" t="str">
        <f>"Post: "&amp;'Date initiale'!C7</f>
        <v>Post: conferentiar 7</v>
      </c>
      <c r="C5" s="389"/>
      <c r="D5" s="389"/>
    </row>
    <row r="6" spans="2:4" x14ac:dyDescent="0.2">
      <c r="B6" s="389" t="str">
        <f>"Standard de referință: "&amp;'Date initiale'!C8</f>
        <v>Standard de referință: conferențiar universitar</v>
      </c>
      <c r="C6" s="389"/>
      <c r="D6" s="389"/>
    </row>
    <row r="7" spans="2:4" x14ac:dyDescent="0.2">
      <c r="B7" s="197"/>
      <c r="C7" s="197"/>
      <c r="D7" s="197"/>
    </row>
    <row r="8" spans="2:4" s="197" customFormat="1" ht="16" x14ac:dyDescent="0.2">
      <c r="B8" s="421" t="s">
        <v>178</v>
      </c>
      <c r="C8" s="421"/>
      <c r="D8" s="421"/>
    </row>
    <row r="9" spans="2:4" ht="34.5" customHeight="1" x14ac:dyDescent="0.2">
      <c r="B9" s="419" t="s">
        <v>186</v>
      </c>
      <c r="C9" s="420"/>
      <c r="D9" s="420"/>
    </row>
    <row r="10" spans="2:4" ht="32" x14ac:dyDescent="0.2">
      <c r="B10" s="95" t="s">
        <v>63</v>
      </c>
      <c r="C10" s="95" t="s">
        <v>177</v>
      </c>
      <c r="D10" s="95" t="s">
        <v>147</v>
      </c>
    </row>
    <row r="11" spans="2:4" ht="16" x14ac:dyDescent="0.2">
      <c r="B11" s="96" t="s">
        <v>19</v>
      </c>
      <c r="C11" s="11" t="s">
        <v>20</v>
      </c>
      <c r="D11" s="105">
        <f>'I1'!I20</f>
        <v>0</v>
      </c>
    </row>
    <row r="12" spans="2:4" ht="15" customHeight="1" x14ac:dyDescent="0.2">
      <c r="B12" s="97" t="s">
        <v>21</v>
      </c>
      <c r="C12" s="11" t="s">
        <v>22</v>
      </c>
      <c r="D12" s="106">
        <f>'I2'!I20</f>
        <v>15</v>
      </c>
    </row>
    <row r="13" spans="2:4" ht="16" x14ac:dyDescent="0.2">
      <c r="B13" s="97" t="s">
        <v>23</v>
      </c>
      <c r="C13" s="32" t="s">
        <v>24</v>
      </c>
      <c r="D13" s="106">
        <f>'I3'!I20</f>
        <v>0</v>
      </c>
    </row>
    <row r="14" spans="2:4" ht="16" x14ac:dyDescent="0.2">
      <c r="B14" s="97" t="s">
        <v>26</v>
      </c>
      <c r="C14" s="11" t="s">
        <v>199</v>
      </c>
      <c r="D14" s="106">
        <f>'I4'!I20</f>
        <v>0</v>
      </c>
    </row>
    <row r="15" spans="2:4" ht="48" x14ac:dyDescent="0.2">
      <c r="B15" s="97" t="s">
        <v>28</v>
      </c>
      <c r="C15" s="79" t="s">
        <v>200</v>
      </c>
      <c r="D15" s="106">
        <f>'I5'!I20</f>
        <v>0</v>
      </c>
    </row>
    <row r="16" spans="2:4" ht="15" customHeight="1" x14ac:dyDescent="0.2">
      <c r="B16" s="97" t="s">
        <v>29</v>
      </c>
      <c r="C16" s="15" t="s">
        <v>201</v>
      </c>
      <c r="D16" s="106">
        <f>'I6'!I20</f>
        <v>0</v>
      </c>
    </row>
    <row r="17" spans="2:4" ht="15" customHeight="1" x14ac:dyDescent="0.2">
      <c r="B17" s="97" t="s">
        <v>30</v>
      </c>
      <c r="C17" s="15" t="s">
        <v>203</v>
      </c>
      <c r="D17" s="106">
        <f>'I7'!I20</f>
        <v>0</v>
      </c>
    </row>
    <row r="18" spans="2:4" ht="16" x14ac:dyDescent="0.2">
      <c r="B18" s="97" t="s">
        <v>31</v>
      </c>
      <c r="C18" s="15" t="s">
        <v>204</v>
      </c>
      <c r="D18" s="106">
        <f>'I8'!I20</f>
        <v>0</v>
      </c>
    </row>
    <row r="19" spans="2:4" ht="16" x14ac:dyDescent="0.2">
      <c r="B19" s="97" t="s">
        <v>33</v>
      </c>
      <c r="C19" s="11" t="s">
        <v>205</v>
      </c>
      <c r="D19" s="106">
        <f>'I9'!I20</f>
        <v>0</v>
      </c>
    </row>
    <row r="20" spans="2:4" ht="32" x14ac:dyDescent="0.2">
      <c r="B20" s="97" t="s">
        <v>34</v>
      </c>
      <c r="C20" s="78" t="s">
        <v>207</v>
      </c>
      <c r="D20" s="106">
        <f>'I10'!I20</f>
        <v>0</v>
      </c>
    </row>
    <row r="21" spans="2:4" ht="48" x14ac:dyDescent="0.2">
      <c r="B21" s="98" t="s">
        <v>36</v>
      </c>
      <c r="C21" s="15" t="s">
        <v>209</v>
      </c>
      <c r="D21" s="106">
        <f>I11a!I20</f>
        <v>15</v>
      </c>
    </row>
    <row r="22" spans="2:4" ht="60" customHeight="1" x14ac:dyDescent="0.2">
      <c r="B22" s="99"/>
      <c r="C22" s="15" t="s">
        <v>211</v>
      </c>
      <c r="D22" s="106">
        <f>I11b!H20</f>
        <v>20</v>
      </c>
    </row>
    <row r="23" spans="2:4" ht="32" x14ac:dyDescent="0.2">
      <c r="B23" s="96"/>
      <c r="C23" s="36" t="s">
        <v>213</v>
      </c>
      <c r="D23" s="106">
        <f>I11c!G20</f>
        <v>35</v>
      </c>
    </row>
    <row r="24" spans="2:4" ht="64" x14ac:dyDescent="0.2">
      <c r="B24" s="97" t="s">
        <v>40</v>
      </c>
      <c r="C24" s="15" t="s">
        <v>215</v>
      </c>
      <c r="D24" s="106">
        <f>'I12'!H20</f>
        <v>180</v>
      </c>
    </row>
    <row r="25" spans="2:4" ht="48" customHeight="1" x14ac:dyDescent="0.2">
      <c r="B25" s="97" t="s">
        <v>60</v>
      </c>
      <c r="C25" s="15" t="s">
        <v>217</v>
      </c>
      <c r="D25" s="106">
        <f>'I13'!H25</f>
        <v>225</v>
      </c>
    </row>
    <row r="26" spans="2:4" ht="64" x14ac:dyDescent="0.2">
      <c r="B26" s="98" t="s">
        <v>61</v>
      </c>
      <c r="C26" s="11" t="s">
        <v>219</v>
      </c>
      <c r="D26" s="106">
        <f>I14a!H20</f>
        <v>0</v>
      </c>
    </row>
    <row r="27" spans="2:4" ht="30" customHeight="1" x14ac:dyDescent="0.2">
      <c r="B27" s="96"/>
      <c r="C27" s="11" t="s">
        <v>221</v>
      </c>
      <c r="D27" s="106">
        <f>I14b!H20</f>
        <v>100</v>
      </c>
    </row>
    <row r="28" spans="2:4" ht="48" x14ac:dyDescent="0.2">
      <c r="B28" s="97" t="s">
        <v>61</v>
      </c>
      <c r="C28" s="11" t="s">
        <v>62</v>
      </c>
      <c r="D28" s="106">
        <f>I14c!H20</f>
        <v>0</v>
      </c>
    </row>
    <row r="29" spans="2:4" s="197" customFormat="1" ht="48" x14ac:dyDescent="0.2">
      <c r="B29" s="393" t="s">
        <v>0</v>
      </c>
      <c r="C29" s="11" t="s">
        <v>224</v>
      </c>
      <c r="D29" s="107">
        <f>'I15'!H20</f>
        <v>0</v>
      </c>
    </row>
    <row r="30" spans="2:4" ht="96" x14ac:dyDescent="0.2">
      <c r="B30" s="100" t="s">
        <v>64</v>
      </c>
      <c r="C30" s="86" t="s">
        <v>226</v>
      </c>
      <c r="D30" s="107">
        <f>'I16'!D20</f>
        <v>10</v>
      </c>
    </row>
    <row r="31" spans="2:4" ht="48" x14ac:dyDescent="0.2">
      <c r="B31" s="100" t="s">
        <v>66</v>
      </c>
      <c r="C31" s="72" t="s">
        <v>229</v>
      </c>
      <c r="D31" s="106">
        <f>'I17'!D20</f>
        <v>0</v>
      </c>
    </row>
    <row r="32" spans="2:4" ht="45" customHeight="1" x14ac:dyDescent="0.2">
      <c r="B32" s="96" t="s">
        <v>68</v>
      </c>
      <c r="C32" s="15" t="s">
        <v>231</v>
      </c>
      <c r="D32" s="105">
        <f>'I18'!D20</f>
        <v>0</v>
      </c>
    </row>
    <row r="33" spans="2:4" ht="75" customHeight="1" x14ac:dyDescent="0.2">
      <c r="B33" s="97" t="s">
        <v>42</v>
      </c>
      <c r="C33" s="90" t="s">
        <v>233</v>
      </c>
      <c r="D33" s="106">
        <f>'I19'!E20</f>
        <v>60</v>
      </c>
    </row>
    <row r="34" spans="2:4" ht="32" x14ac:dyDescent="0.2">
      <c r="B34" s="101" t="s">
        <v>44</v>
      </c>
      <c r="C34" s="89" t="s">
        <v>234</v>
      </c>
      <c r="D34" s="106">
        <f>'I20'!E20</f>
        <v>5</v>
      </c>
    </row>
    <row r="35" spans="2:4" ht="16" x14ac:dyDescent="0.2">
      <c r="B35" s="97" t="s">
        <v>45</v>
      </c>
      <c r="C35" s="81" t="s">
        <v>236</v>
      </c>
      <c r="D35" s="106">
        <f>'I21'!D20</f>
        <v>0</v>
      </c>
    </row>
    <row r="36" spans="2:4" ht="80" x14ac:dyDescent="0.2">
      <c r="B36" s="97" t="s">
        <v>47</v>
      </c>
      <c r="C36" s="80" t="s">
        <v>271</v>
      </c>
      <c r="D36" s="106">
        <f>'I22'!D20</f>
        <v>0</v>
      </c>
    </row>
    <row r="37" spans="2:4" ht="48" x14ac:dyDescent="0.2">
      <c r="B37" s="97" t="s">
        <v>48</v>
      </c>
      <c r="C37" s="79" t="s">
        <v>237</v>
      </c>
      <c r="D37" s="106">
        <f>'I23'!D20</f>
        <v>0</v>
      </c>
    </row>
    <row r="38" spans="2:4" ht="16" x14ac:dyDescent="0.2">
      <c r="B38" s="97" t="s">
        <v>239</v>
      </c>
      <c r="C38" s="79" t="s">
        <v>49</v>
      </c>
      <c r="D38" s="106">
        <f>'I24'!F20</f>
        <v>0</v>
      </c>
    </row>
    <row r="39" spans="2:4" x14ac:dyDescent="0.2">
      <c r="B39" s="197"/>
      <c r="C39" s="197"/>
      <c r="D39" s="197"/>
    </row>
    <row r="40" spans="2:4" x14ac:dyDescent="0.2">
      <c r="B40" s="290" t="s">
        <v>2</v>
      </c>
      <c r="C40" s="1" t="s">
        <v>104</v>
      </c>
      <c r="D40" s="197"/>
    </row>
    <row r="41" spans="2:4" x14ac:dyDescent="0.2">
      <c r="B41" s="19" t="s">
        <v>5</v>
      </c>
      <c r="C41" s="13" t="s">
        <v>242</v>
      </c>
      <c r="D41" s="108">
        <f>SUM(D11:D20)+SUM(D33:D38)</f>
        <v>80</v>
      </c>
    </row>
    <row r="42" spans="2:4" x14ac:dyDescent="0.2">
      <c r="B42" s="19" t="s">
        <v>6</v>
      </c>
      <c r="C42" s="13" t="s">
        <v>243</v>
      </c>
      <c r="D42" s="108">
        <f>SUM(D24:D33)</f>
        <v>575</v>
      </c>
    </row>
    <row r="43" spans="2:4" ht="16" thickBot="1" x14ac:dyDescent="0.25">
      <c r="B43" s="102" t="s">
        <v>7</v>
      </c>
      <c r="C43" s="14" t="s">
        <v>9</v>
      </c>
      <c r="D43" s="109">
        <f>SUM(D21:D23)</f>
        <v>70</v>
      </c>
    </row>
    <row r="44" spans="2:4" ht="17" thickTop="1" thickBot="1" x14ac:dyDescent="0.25">
      <c r="B44" s="103" t="s">
        <v>8</v>
      </c>
      <c r="C44" s="104" t="s">
        <v>244</v>
      </c>
      <c r="D44" s="110">
        <f>D41+D42+D43</f>
        <v>725</v>
      </c>
    </row>
    <row r="45" spans="2:4" ht="16" thickTop="1" x14ac:dyDescent="0.2">
      <c r="B45" s="197"/>
      <c r="C45" s="197"/>
      <c r="D45" s="197"/>
    </row>
    <row r="46" spans="2:4" x14ac:dyDescent="0.2">
      <c r="B46" s="291" t="s">
        <v>148</v>
      </c>
      <c r="C46" s="197" t="s">
        <v>149</v>
      </c>
      <c r="D46" s="197"/>
    </row>
    <row r="47" spans="2:4" x14ac:dyDescent="0.2">
      <c r="B47" s="328" t="str">
        <f>'Date initiale'!C9</f>
        <v>06. 2020</v>
      </c>
      <c r="C47" s="197"/>
      <c r="D47" s="19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scale="54"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G10" sqref="G10"/>
    </sheetView>
  </sheetViews>
  <sheetFormatPr baseColWidth="10" defaultColWidth="8.83203125" defaultRowHeight="15" x14ac:dyDescent="0.2"/>
  <cols>
    <col min="1" max="1" width="5.1640625" customWidth="1"/>
    <col min="2" max="2" width="104.33203125" customWidth="1"/>
    <col min="3" max="3" width="10.5" customWidth="1"/>
    <col min="4" max="4" width="9.6640625" customWidth="1"/>
  </cols>
  <sheetData>
    <row r="1" spans="1:10" x14ac:dyDescent="0.2">
      <c r="A1" s="278" t="str">
        <f>'Date initiale'!C3</f>
        <v>Universitatea de Arhitectură și Urbanism "Ion Mincu" București</v>
      </c>
      <c r="B1" s="278"/>
    </row>
    <row r="2" spans="1:10" x14ac:dyDescent="0.2">
      <c r="A2" s="278" t="str">
        <f>'Date initiale'!B4&amp;" "&amp;'Date initiale'!C4</f>
        <v>Facultatea ARHITECTURA DE INTERIOR</v>
      </c>
      <c r="B2" s="278"/>
    </row>
    <row r="3" spans="1:10" x14ac:dyDescent="0.2">
      <c r="A3" s="278" t="str">
        <f>'Date initiale'!B5&amp;" "&amp;'Date initiale'!C5</f>
        <v>Departamentul Studiul Formei si Ambient</v>
      </c>
      <c r="B3" s="278"/>
    </row>
    <row r="4" spans="1:10" x14ac:dyDescent="0.2">
      <c r="A4" s="126" t="str">
        <f>'Date initiale'!C6&amp;", "&amp;'Date initiale'!C7</f>
        <v>Untanu Sorana Blanca, conferentiar 7</v>
      </c>
      <c r="B4" s="126"/>
    </row>
    <row r="5" spans="1:10" s="197" customFormat="1" x14ac:dyDescent="0.2">
      <c r="A5" s="126"/>
      <c r="B5" s="126"/>
    </row>
    <row r="6" spans="1:10" ht="16" x14ac:dyDescent="0.2">
      <c r="A6" s="437" t="s">
        <v>110</v>
      </c>
      <c r="B6" s="437"/>
      <c r="C6" s="437"/>
      <c r="D6" s="437"/>
    </row>
    <row r="7" spans="1:10" ht="24" customHeight="1" x14ac:dyDescent="0.2">
      <c r="A7" s="441" t="str">
        <f>'Descriere indicatori'!B28&amp;". "&amp;'Descriere indicatori'!C28</f>
        <v xml:space="preserve">I21. Organizator / curator expoziţii la nivel internaţional/naţional </v>
      </c>
      <c r="B7" s="441"/>
      <c r="C7" s="441"/>
      <c r="D7" s="441"/>
    </row>
    <row r="8" spans="1:10" ht="16" thickBot="1" x14ac:dyDescent="0.25"/>
    <row r="9" spans="1:10" ht="33" thickBot="1" x14ac:dyDescent="0.25">
      <c r="A9" s="165" t="s">
        <v>55</v>
      </c>
      <c r="B9" s="302" t="s">
        <v>152</v>
      </c>
      <c r="C9" s="166" t="s">
        <v>87</v>
      </c>
      <c r="D9" s="303" t="s">
        <v>147</v>
      </c>
      <c r="F9" s="282" t="s">
        <v>108</v>
      </c>
      <c r="J9" s="14"/>
    </row>
    <row r="10" spans="1:10" x14ac:dyDescent="0.2">
      <c r="A10" s="307">
        <v>1</v>
      </c>
      <c r="B10" s="308"/>
      <c r="C10" s="308"/>
      <c r="D10" s="309"/>
      <c r="F10" s="283" t="s">
        <v>170</v>
      </c>
      <c r="G10" s="399" t="s">
        <v>263</v>
      </c>
      <c r="J10" s="284"/>
    </row>
    <row r="11" spans="1:10" x14ac:dyDescent="0.2">
      <c r="A11" s="310">
        <f>A10+1</f>
        <v>2</v>
      </c>
      <c r="B11" s="304"/>
      <c r="C11" s="42"/>
      <c r="D11" s="311"/>
      <c r="J11" s="58"/>
    </row>
    <row r="12" spans="1:10" x14ac:dyDescent="0.2">
      <c r="A12" s="310">
        <f t="shared" ref="A12:A19" si="0">A11+1</f>
        <v>3</v>
      </c>
      <c r="B12" s="304"/>
      <c r="C12" s="42"/>
      <c r="D12" s="311"/>
    </row>
    <row r="13" spans="1:10" x14ac:dyDescent="0.2">
      <c r="A13" s="310">
        <f t="shared" si="0"/>
        <v>4</v>
      </c>
      <c r="B13" s="304"/>
      <c r="C13" s="42"/>
      <c r="D13" s="311"/>
    </row>
    <row r="14" spans="1:10" x14ac:dyDescent="0.2">
      <c r="A14" s="310">
        <f t="shared" si="0"/>
        <v>5</v>
      </c>
      <c r="B14" s="312"/>
      <c r="C14" s="42"/>
      <c r="D14" s="313"/>
    </row>
    <row r="15" spans="1:10" x14ac:dyDescent="0.2">
      <c r="A15" s="310">
        <f t="shared" si="0"/>
        <v>6</v>
      </c>
      <c r="B15" s="312"/>
      <c r="C15" s="42"/>
      <c r="D15" s="313"/>
    </row>
    <row r="16" spans="1:10" x14ac:dyDescent="0.2">
      <c r="A16" s="310">
        <f t="shared" si="0"/>
        <v>7</v>
      </c>
      <c r="B16" s="312"/>
      <c r="C16" s="42"/>
      <c r="D16" s="313"/>
    </row>
    <row r="17" spans="1:4" x14ac:dyDescent="0.2">
      <c r="A17" s="310">
        <f t="shared" si="0"/>
        <v>8</v>
      </c>
      <c r="B17" s="312"/>
      <c r="C17" s="42"/>
      <c r="D17" s="157"/>
    </row>
    <row r="18" spans="1:4" x14ac:dyDescent="0.2">
      <c r="A18" s="310">
        <f t="shared" si="0"/>
        <v>9</v>
      </c>
      <c r="B18" s="314"/>
      <c r="C18" s="192"/>
      <c r="D18" s="315"/>
    </row>
    <row r="19" spans="1:4" ht="16" thickBot="1" x14ac:dyDescent="0.25">
      <c r="A19" s="316">
        <f t="shared" si="0"/>
        <v>10</v>
      </c>
      <c r="B19" s="317"/>
      <c r="C19" s="318"/>
      <c r="D19" s="319"/>
    </row>
    <row r="20" spans="1:4" ht="16" thickBot="1" x14ac:dyDescent="0.25">
      <c r="A20" s="374"/>
      <c r="B20" s="305"/>
      <c r="C20" s="169" t="str">
        <f>"Total "&amp;LEFT(A7,3)</f>
        <v>Total I21</v>
      </c>
      <c r="D20" s="130">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D20" sqref="D20"/>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76" t="str">
        <f>'Date initiale'!C3</f>
        <v>Universitatea de Arhitectură și Urbanism "Ion Mincu" București</v>
      </c>
      <c r="B1" s="276"/>
      <c r="C1" s="276"/>
      <c r="D1" s="17"/>
    </row>
    <row r="2" spans="1:7" ht="16" x14ac:dyDescent="0.2">
      <c r="A2" s="276" t="str">
        <f>'Date initiale'!B4&amp;" "&amp;'Date initiale'!C4</f>
        <v>Facultatea ARHITECTURA DE INTERIOR</v>
      </c>
      <c r="B2" s="276"/>
      <c r="C2" s="276"/>
      <c r="D2" s="17"/>
    </row>
    <row r="3" spans="1:7" ht="16" x14ac:dyDescent="0.2">
      <c r="A3" s="276" t="str">
        <f>'Date initiale'!B5&amp;" "&amp;'Date initiale'!C5</f>
        <v>Departamentul Studiul Formei si Ambient</v>
      </c>
      <c r="B3" s="276"/>
      <c r="C3" s="276"/>
      <c r="D3" s="17"/>
    </row>
    <row r="4" spans="1:7" x14ac:dyDescent="0.2">
      <c r="A4" s="126" t="str">
        <f>'Date initiale'!C6&amp;", "&amp;'Date initiale'!C7</f>
        <v>Untanu Sorana Blanca, conferentiar 7</v>
      </c>
      <c r="B4" s="126"/>
      <c r="C4" s="126"/>
    </row>
    <row r="5" spans="1:7" s="197" customFormat="1" x14ac:dyDescent="0.2">
      <c r="A5" s="126"/>
      <c r="B5" s="126"/>
      <c r="C5" s="126"/>
    </row>
    <row r="6" spans="1:7" ht="16" x14ac:dyDescent="0.2">
      <c r="A6" s="439" t="s">
        <v>110</v>
      </c>
      <c r="B6" s="439"/>
      <c r="C6" s="439"/>
      <c r="D6" s="439"/>
    </row>
    <row r="7" spans="1:7" s="197" customFormat="1" ht="66.75" customHeight="1" x14ac:dyDescent="0.2">
      <c r="A7" s="441"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1"/>
      <c r="C7" s="441"/>
      <c r="D7" s="441"/>
    </row>
    <row r="8" spans="1:7" ht="17" thickBot="1" x14ac:dyDescent="0.25">
      <c r="A8" s="61"/>
      <c r="B8" s="61"/>
      <c r="C8" s="61"/>
      <c r="D8" s="61"/>
    </row>
    <row r="9" spans="1:7" ht="33" thickBot="1" x14ac:dyDescent="0.25">
      <c r="A9" s="165" t="s">
        <v>55</v>
      </c>
      <c r="B9" s="321" t="s">
        <v>158</v>
      </c>
      <c r="C9" s="321" t="s">
        <v>81</v>
      </c>
      <c r="D9" s="322" t="s">
        <v>147</v>
      </c>
      <c r="F9" s="282" t="s">
        <v>108</v>
      </c>
    </row>
    <row r="10" spans="1:7" ht="16" x14ac:dyDescent="0.2">
      <c r="A10" s="171">
        <v>1</v>
      </c>
      <c r="B10" s="323"/>
      <c r="C10" s="324"/>
      <c r="D10" s="351"/>
      <c r="E10" s="47"/>
      <c r="F10" s="283" t="s">
        <v>174</v>
      </c>
      <c r="G10" s="399" t="s">
        <v>265</v>
      </c>
    </row>
    <row r="11" spans="1:7" ht="16" x14ac:dyDescent="0.2">
      <c r="A11" s="173">
        <f>A10+1</f>
        <v>2</v>
      </c>
      <c r="B11" s="305"/>
      <c r="C11" s="42"/>
      <c r="D11" s="343"/>
      <c r="E11" s="47"/>
      <c r="F11" s="283" t="s">
        <v>170</v>
      </c>
    </row>
    <row r="12" spans="1:7" ht="16" x14ac:dyDescent="0.2">
      <c r="A12" s="173">
        <f t="shared" ref="A12:A19" si="0">A11+1</f>
        <v>3</v>
      </c>
      <c r="B12" s="312"/>
      <c r="C12" s="320"/>
      <c r="D12" s="368"/>
      <c r="E12" s="47"/>
      <c r="F12" s="283" t="s">
        <v>170</v>
      </c>
    </row>
    <row r="13" spans="1:7" ht="16" x14ac:dyDescent="0.2">
      <c r="A13" s="173">
        <f t="shared" si="0"/>
        <v>4</v>
      </c>
      <c r="B13" s="312"/>
      <c r="C13" s="42"/>
      <c r="D13" s="368"/>
      <c r="E13" s="47"/>
      <c r="F13" s="283">
        <v>20</v>
      </c>
    </row>
    <row r="14" spans="1:7" ht="16" x14ac:dyDescent="0.2">
      <c r="A14" s="173">
        <f t="shared" si="0"/>
        <v>5</v>
      </c>
      <c r="B14" s="312"/>
      <c r="C14" s="42"/>
      <c r="D14" s="368"/>
      <c r="E14" s="47"/>
    </row>
    <row r="15" spans="1:7" ht="16" x14ac:dyDescent="0.2">
      <c r="A15" s="173">
        <f t="shared" si="0"/>
        <v>6</v>
      </c>
      <c r="B15" s="312"/>
      <c r="C15" s="42"/>
      <c r="D15" s="368"/>
      <c r="E15" s="47"/>
    </row>
    <row r="16" spans="1:7" ht="16" x14ac:dyDescent="0.2">
      <c r="A16" s="173">
        <f t="shared" si="0"/>
        <v>7</v>
      </c>
      <c r="B16" s="312"/>
      <c r="C16" s="42"/>
      <c r="D16" s="368"/>
      <c r="E16" s="47"/>
    </row>
    <row r="17" spans="1:5" ht="16" x14ac:dyDescent="0.2">
      <c r="A17" s="173">
        <f t="shared" si="0"/>
        <v>8</v>
      </c>
      <c r="B17" s="312"/>
      <c r="C17" s="42"/>
      <c r="D17" s="368"/>
      <c r="E17" s="47"/>
    </row>
    <row r="18" spans="1:5" ht="16" x14ac:dyDescent="0.2">
      <c r="A18" s="173">
        <f t="shared" si="0"/>
        <v>9</v>
      </c>
      <c r="B18" s="312"/>
      <c r="C18" s="42"/>
      <c r="D18" s="368"/>
      <c r="E18" s="47"/>
    </row>
    <row r="19" spans="1:5" ht="17" thickBot="1" x14ac:dyDescent="0.25">
      <c r="A19" s="325">
        <f t="shared" si="0"/>
        <v>10</v>
      </c>
      <c r="B19" s="326"/>
      <c r="C19" s="162"/>
      <c r="D19" s="369"/>
      <c r="E19" s="47"/>
    </row>
    <row r="20" spans="1:5" ht="17" thickBot="1" x14ac:dyDescent="0.25">
      <c r="A20" s="374"/>
      <c r="B20" s="305"/>
      <c r="C20" s="129" t="str">
        <f>"Total "&amp;LEFT(A7,3)</f>
        <v>Total I22</v>
      </c>
      <c r="D20" s="130">
        <f>SUM(D10:D19)</f>
        <v>0</v>
      </c>
      <c r="E20" s="47"/>
    </row>
    <row r="21" spans="1:5" ht="16" x14ac:dyDescent="0.2">
      <c r="A21" s="47"/>
      <c r="B21" s="48"/>
      <c r="C21" s="47"/>
      <c r="D21" s="47"/>
      <c r="E21" s="47"/>
    </row>
    <row r="22" spans="1:5" ht="16" x14ac:dyDescent="0.2">
      <c r="A22" s="47"/>
      <c r="B22" s="48"/>
      <c r="C22" s="47"/>
      <c r="D22" s="47"/>
      <c r="E22" s="47"/>
    </row>
    <row r="23" spans="1:5" ht="16" x14ac:dyDescent="0.2">
      <c r="A23" s="47"/>
      <c r="B23" s="48"/>
      <c r="C23" s="47"/>
      <c r="D23" s="47"/>
      <c r="E23" s="47"/>
    </row>
    <row r="24" spans="1:5" ht="16" x14ac:dyDescent="0.2">
      <c r="A24" s="47"/>
      <c r="B24" s="48"/>
      <c r="C24" s="47"/>
      <c r="D24" s="47"/>
      <c r="E24" s="47"/>
    </row>
    <row r="25" spans="1:5" ht="16" x14ac:dyDescent="0.2">
      <c r="A25" s="47"/>
      <c r="B25" s="48"/>
      <c r="C25" s="47"/>
      <c r="D25" s="47"/>
      <c r="E25" s="47"/>
    </row>
    <row r="26" spans="1:5" ht="16" x14ac:dyDescent="0.2">
      <c r="A26" s="47"/>
      <c r="B26" s="48"/>
      <c r="C26" s="47"/>
      <c r="D26" s="47"/>
      <c r="E26" s="47"/>
    </row>
    <row r="27" spans="1:5" ht="16" x14ac:dyDescent="0.2">
      <c r="A27" s="47"/>
      <c r="B27" s="49"/>
      <c r="C27" s="47"/>
      <c r="D27" s="47"/>
      <c r="E27" s="47"/>
    </row>
    <row r="28" spans="1:5" ht="16" x14ac:dyDescent="0.2">
      <c r="A28" s="47"/>
      <c r="B28" s="48"/>
      <c r="C28" s="47"/>
      <c r="D28" s="47"/>
      <c r="E28" s="47"/>
    </row>
    <row r="29" spans="1:5" ht="16" x14ac:dyDescent="0.2">
      <c r="A29" s="47"/>
      <c r="B29" s="48"/>
      <c r="C29" s="47"/>
      <c r="D29" s="47"/>
      <c r="E29" s="47"/>
    </row>
    <row r="30" spans="1:5" ht="16" x14ac:dyDescent="0.2">
      <c r="A30" s="47"/>
      <c r="B30" s="50"/>
      <c r="C30" s="47"/>
      <c r="D30" s="47"/>
      <c r="E30" s="47"/>
    </row>
    <row r="31" spans="1:5" ht="16" x14ac:dyDescent="0.2">
      <c r="A31" s="47"/>
      <c r="B31" s="37"/>
      <c r="C31" s="47"/>
      <c r="D31" s="47"/>
      <c r="E31" s="47"/>
    </row>
    <row r="32" spans="1:5" ht="16" x14ac:dyDescent="0.2">
      <c r="A32" s="47"/>
      <c r="B32" s="37"/>
      <c r="C32" s="47"/>
      <c r="D32" s="47"/>
      <c r="E32" s="47"/>
    </row>
    <row r="33" spans="1:5" ht="16" x14ac:dyDescent="0.2">
      <c r="A33" s="47"/>
      <c r="B33" s="47"/>
      <c r="C33" s="47"/>
      <c r="D33" s="47"/>
      <c r="E33" s="47"/>
    </row>
    <row r="34" spans="1:5" ht="16" x14ac:dyDescent="0.2">
      <c r="A34" s="47"/>
      <c r="B34" s="47"/>
      <c r="C34" s="47"/>
      <c r="D34" s="47"/>
      <c r="E34" s="47"/>
    </row>
    <row r="35" spans="1:5" ht="16" x14ac:dyDescent="0.2">
      <c r="A35" s="47"/>
      <c r="B35" s="47"/>
      <c r="C35" s="47"/>
      <c r="D35" s="47"/>
      <c r="E35" s="47"/>
    </row>
    <row r="36" spans="1:5" ht="16" x14ac:dyDescent="0.2">
      <c r="A36" s="47"/>
      <c r="B36" s="47"/>
      <c r="C36" s="47"/>
      <c r="D36" s="47"/>
      <c r="E36" s="47"/>
    </row>
    <row r="37" spans="1:5" ht="16" x14ac:dyDescent="0.2">
      <c r="A37" s="47"/>
      <c r="B37" s="47"/>
      <c r="C37" s="47"/>
      <c r="D37" s="47"/>
      <c r="E37" s="47"/>
    </row>
    <row r="38" spans="1:5" ht="16" x14ac:dyDescent="0.2">
      <c r="A38" s="47"/>
      <c r="B38" s="47"/>
      <c r="C38" s="47"/>
      <c r="D38" s="47"/>
      <c r="E38" s="47"/>
    </row>
    <row r="39" spans="1:5" ht="16" x14ac:dyDescent="0.2">
      <c r="A39" s="47"/>
      <c r="B39" s="47"/>
      <c r="C39" s="47"/>
      <c r="D39" s="47"/>
      <c r="E39" s="47"/>
    </row>
    <row r="40" spans="1:5" ht="16" x14ac:dyDescent="0.2">
      <c r="A40" s="47"/>
      <c r="B40" s="47"/>
      <c r="C40" s="47"/>
      <c r="D40" s="47"/>
      <c r="E40" s="47"/>
    </row>
    <row r="41" spans="1:5" ht="16" x14ac:dyDescent="0.2">
      <c r="A41" s="47"/>
      <c r="B41" s="47"/>
      <c r="C41" s="47"/>
      <c r="D41" s="47"/>
      <c r="E41" s="47"/>
    </row>
    <row r="42" spans="1:5" ht="16" x14ac:dyDescent="0.2">
      <c r="A42" s="47"/>
      <c r="B42" s="47"/>
      <c r="C42" s="47"/>
      <c r="D42" s="47"/>
      <c r="E42" s="47"/>
    </row>
    <row r="43" spans="1:5" ht="16" x14ac:dyDescent="0.2">
      <c r="A43" s="47"/>
      <c r="B43" s="47"/>
      <c r="C43" s="47"/>
      <c r="D43" s="47"/>
      <c r="E43" s="47"/>
    </row>
    <row r="44" spans="1:5" ht="16" x14ac:dyDescent="0.2">
      <c r="A44" s="47"/>
      <c r="B44" s="47"/>
      <c r="C44" s="47"/>
      <c r="D44" s="47"/>
      <c r="E44" s="47"/>
    </row>
    <row r="45" spans="1:5" ht="16" x14ac:dyDescent="0.2">
      <c r="A45" s="47"/>
      <c r="B45" s="47"/>
      <c r="C45" s="47"/>
      <c r="D45" s="47"/>
      <c r="E45" s="47"/>
    </row>
    <row r="46" spans="1:5" ht="16" x14ac:dyDescent="0.2">
      <c r="A46" s="47"/>
      <c r="B46" s="47"/>
      <c r="C46" s="47"/>
      <c r="D46" s="47"/>
      <c r="E46" s="47"/>
    </row>
    <row r="47" spans="1:5" ht="16" x14ac:dyDescent="0.2">
      <c r="A47" s="47"/>
      <c r="B47" s="47"/>
      <c r="C47" s="47"/>
      <c r="D47" s="47"/>
      <c r="E47" s="47"/>
    </row>
    <row r="48" spans="1:5" ht="16" x14ac:dyDescent="0.2">
      <c r="A48" s="47"/>
      <c r="B48" s="47"/>
      <c r="C48" s="47"/>
      <c r="D48" s="47"/>
      <c r="E48" s="47"/>
    </row>
    <row r="49" spans="1:5" ht="16" x14ac:dyDescent="0.2">
      <c r="A49" s="47"/>
      <c r="B49" s="47"/>
      <c r="C49" s="47"/>
      <c r="D49" s="47"/>
      <c r="E49" s="47"/>
    </row>
    <row r="50" spans="1:5" ht="16" x14ac:dyDescent="0.2">
      <c r="A50" s="47"/>
      <c r="B50" s="47"/>
      <c r="C50" s="47"/>
      <c r="D50" s="47"/>
      <c r="E50" s="47"/>
    </row>
    <row r="51" spans="1:5" ht="16" x14ac:dyDescent="0.2">
      <c r="A51" s="47"/>
      <c r="B51" s="47"/>
      <c r="C51" s="47"/>
      <c r="D51" s="47"/>
      <c r="E51" s="47"/>
    </row>
    <row r="52" spans="1:5" ht="16" x14ac:dyDescent="0.2">
      <c r="A52" s="47"/>
      <c r="B52" s="47"/>
      <c r="C52" s="47"/>
      <c r="D52" s="47"/>
      <c r="E52" s="47"/>
    </row>
    <row r="53" spans="1:5" ht="16" x14ac:dyDescent="0.2">
      <c r="A53" s="47"/>
      <c r="B53" s="47"/>
      <c r="C53" s="47"/>
      <c r="D53" s="47"/>
      <c r="E53" s="47"/>
    </row>
    <row r="54" spans="1:5" ht="16" x14ac:dyDescent="0.2">
      <c r="A54" s="47"/>
      <c r="B54" s="47"/>
      <c r="C54" s="47"/>
      <c r="D54" s="47"/>
      <c r="E54" s="47"/>
    </row>
    <row r="55" spans="1:5" ht="16" x14ac:dyDescent="0.2">
      <c r="A55" s="47"/>
      <c r="B55" s="47"/>
      <c r="C55" s="47"/>
      <c r="D55" s="47"/>
      <c r="E55" s="47"/>
    </row>
    <row r="56" spans="1:5" ht="16" x14ac:dyDescent="0.2">
      <c r="A56" s="47"/>
      <c r="B56" s="47"/>
      <c r="C56" s="47"/>
      <c r="D56" s="47"/>
      <c r="E56" s="47"/>
    </row>
    <row r="57" spans="1:5" ht="16" x14ac:dyDescent="0.2">
      <c r="A57" s="47"/>
      <c r="B57" s="47"/>
      <c r="C57" s="47"/>
      <c r="D57" s="47"/>
      <c r="E57" s="47"/>
    </row>
    <row r="58" spans="1:5" ht="16" x14ac:dyDescent="0.2">
      <c r="A58" s="47"/>
      <c r="B58" s="47"/>
      <c r="C58" s="47"/>
      <c r="D58" s="47"/>
      <c r="E58" s="47"/>
    </row>
    <row r="59" spans="1:5" ht="16" x14ac:dyDescent="0.2">
      <c r="A59" s="47"/>
      <c r="B59" s="47"/>
      <c r="C59" s="47"/>
      <c r="D59" s="47"/>
      <c r="E59" s="47"/>
    </row>
    <row r="60" spans="1:5" ht="16" x14ac:dyDescent="0.2">
      <c r="A60" s="47"/>
      <c r="B60" s="47"/>
      <c r="C60" s="47"/>
      <c r="D60" s="47"/>
      <c r="E60" s="47"/>
    </row>
    <row r="61" spans="1:5" ht="16" x14ac:dyDescent="0.2">
      <c r="A61" s="47"/>
      <c r="B61" s="47"/>
      <c r="C61" s="47"/>
      <c r="D61" s="47"/>
      <c r="E61" s="47"/>
    </row>
    <row r="62" spans="1:5" ht="16" x14ac:dyDescent="0.2">
      <c r="A62" s="47"/>
      <c r="B62" s="47"/>
      <c r="C62" s="47"/>
      <c r="D62" s="47"/>
      <c r="E62" s="47"/>
    </row>
    <row r="63" spans="1:5" ht="16" x14ac:dyDescent="0.2">
      <c r="A63" s="47"/>
      <c r="B63" s="47"/>
      <c r="C63" s="47"/>
      <c r="D63" s="47"/>
      <c r="E63" s="47"/>
    </row>
    <row r="64" spans="1:5" ht="16" x14ac:dyDescent="0.2">
      <c r="A64" s="47"/>
      <c r="B64" s="47"/>
      <c r="C64" s="47"/>
      <c r="D64" s="47"/>
      <c r="E64" s="47"/>
    </row>
    <row r="65" spans="1:5" ht="16" x14ac:dyDescent="0.2">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G10" sqref="G10"/>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76" t="str">
        <f>'Date initiale'!C3</f>
        <v>Universitatea de Arhitectură și Urbanism "Ion Mincu" București</v>
      </c>
      <c r="B1" s="276"/>
      <c r="C1" s="276"/>
      <c r="D1" s="43"/>
    </row>
    <row r="2" spans="1:7" ht="16" x14ac:dyDescent="0.2">
      <c r="A2" s="276" t="str">
        <f>'Date initiale'!B4&amp;" "&amp;'Date initiale'!C4</f>
        <v>Facultatea ARHITECTURA DE INTERIOR</v>
      </c>
      <c r="B2" s="276"/>
      <c r="C2" s="276"/>
      <c r="D2" s="17"/>
    </row>
    <row r="3" spans="1:7" ht="16" x14ac:dyDescent="0.2">
      <c r="A3" s="276" t="str">
        <f>'Date initiale'!B5&amp;" "&amp;'Date initiale'!C5</f>
        <v>Departamentul Studiul Formei si Ambient</v>
      </c>
      <c r="B3" s="276"/>
      <c r="C3" s="276"/>
      <c r="D3" s="17"/>
    </row>
    <row r="4" spans="1:7" x14ac:dyDescent="0.2">
      <c r="A4" s="126" t="str">
        <f>'Date initiale'!C6&amp;", "&amp;'Date initiale'!C7</f>
        <v>Untanu Sorana Blanca, conferentiar 7</v>
      </c>
      <c r="B4" s="126"/>
      <c r="C4" s="126"/>
    </row>
    <row r="5" spans="1:7" s="197" customFormat="1" x14ac:dyDescent="0.2">
      <c r="A5" s="126"/>
      <c r="B5" s="126"/>
      <c r="C5" s="126"/>
    </row>
    <row r="6" spans="1:7" ht="16" x14ac:dyDescent="0.2">
      <c r="A6" s="437" t="s">
        <v>110</v>
      </c>
      <c r="B6" s="437"/>
      <c r="C6" s="437"/>
      <c r="D6" s="437"/>
    </row>
    <row r="7" spans="1:7" ht="39.75" customHeight="1" x14ac:dyDescent="0.2">
      <c r="A7" s="441"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1"/>
      <c r="C7" s="441"/>
      <c r="D7" s="441"/>
    </row>
    <row r="8" spans="1:7" ht="15.75" customHeight="1" thickBot="1" x14ac:dyDescent="0.25">
      <c r="A8" s="61"/>
      <c r="B8" s="61"/>
      <c r="C8" s="61"/>
      <c r="D8" s="61"/>
    </row>
    <row r="9" spans="1:7" ht="33" thickBot="1" x14ac:dyDescent="0.25">
      <c r="A9" s="165" t="s">
        <v>55</v>
      </c>
      <c r="B9" s="166" t="s">
        <v>159</v>
      </c>
      <c r="C9" s="166" t="s">
        <v>81</v>
      </c>
      <c r="D9" s="303" t="s">
        <v>147</v>
      </c>
      <c r="F9" s="282" t="s">
        <v>108</v>
      </c>
    </row>
    <row r="10" spans="1:7" s="197" customFormat="1" x14ac:dyDescent="0.2">
      <c r="A10" s="171">
        <v>1</v>
      </c>
      <c r="B10" s="323"/>
      <c r="C10" s="172"/>
      <c r="D10" s="370"/>
      <c r="F10" s="283" t="s">
        <v>170</v>
      </c>
      <c r="G10" s="399" t="s">
        <v>262</v>
      </c>
    </row>
    <row r="11" spans="1:7" s="197" customFormat="1" x14ac:dyDescent="0.2">
      <c r="A11" s="173">
        <f>A10+1</f>
        <v>2</v>
      </c>
      <c r="B11" s="312"/>
      <c r="C11" s="42"/>
      <c r="D11" s="371"/>
      <c r="F11" s="283" t="s">
        <v>172</v>
      </c>
    </row>
    <row r="12" spans="1:7" x14ac:dyDescent="0.2">
      <c r="A12" s="173">
        <f t="shared" ref="A12:A19" si="0">A11+1</f>
        <v>3</v>
      </c>
      <c r="B12" s="312"/>
      <c r="C12" s="42"/>
      <c r="D12" s="371"/>
      <c r="F12" s="283" t="s">
        <v>173</v>
      </c>
    </row>
    <row r="13" spans="1:7" s="197" customFormat="1" x14ac:dyDescent="0.2">
      <c r="A13" s="173">
        <f t="shared" si="0"/>
        <v>4</v>
      </c>
      <c r="B13" s="312"/>
      <c r="C13" s="42"/>
      <c r="D13" s="371"/>
    </row>
    <row r="14" spans="1:7" s="197" customFormat="1" x14ac:dyDescent="0.2">
      <c r="A14" s="173">
        <f t="shared" si="0"/>
        <v>5</v>
      </c>
      <c r="B14" s="312"/>
      <c r="C14" s="42"/>
      <c r="D14" s="371"/>
    </row>
    <row r="15" spans="1:7" s="197" customFormat="1" x14ac:dyDescent="0.2">
      <c r="A15" s="173">
        <f t="shared" si="0"/>
        <v>6</v>
      </c>
      <c r="B15" s="312"/>
      <c r="C15" s="42"/>
      <c r="D15" s="371"/>
    </row>
    <row r="16" spans="1:7" s="197" customFormat="1" x14ac:dyDescent="0.2">
      <c r="A16" s="173">
        <f t="shared" si="0"/>
        <v>7</v>
      </c>
      <c r="B16" s="312"/>
      <c r="C16" s="42"/>
      <c r="D16" s="371"/>
    </row>
    <row r="17" spans="1:4" s="197" customFormat="1" x14ac:dyDescent="0.2">
      <c r="A17" s="173">
        <f t="shared" si="0"/>
        <v>8</v>
      </c>
      <c r="B17" s="312"/>
      <c r="C17" s="42"/>
      <c r="D17" s="371"/>
    </row>
    <row r="18" spans="1:4" s="197" customFormat="1" x14ac:dyDescent="0.2">
      <c r="A18" s="173">
        <f t="shared" si="0"/>
        <v>9</v>
      </c>
      <c r="B18" s="312"/>
      <c r="C18" s="42"/>
      <c r="D18" s="371"/>
    </row>
    <row r="19" spans="1:4" ht="16" thickBot="1" x14ac:dyDescent="0.25">
      <c r="A19" s="325">
        <f t="shared" si="0"/>
        <v>10</v>
      </c>
      <c r="B19" s="326"/>
      <c r="C19" s="162"/>
      <c r="D19" s="372"/>
    </row>
    <row r="20" spans="1:4" ht="16" thickBot="1" x14ac:dyDescent="0.25">
      <c r="A20" s="373"/>
      <c r="B20" s="126"/>
      <c r="C20" s="129" t="str">
        <f>"Total "&amp;LEFT(A7,3)</f>
        <v>Total I23</v>
      </c>
      <c r="D20" s="327">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M14" sqref="M14"/>
    </sheetView>
  </sheetViews>
  <sheetFormatPr baseColWidth="10" defaultColWidth="8.83203125" defaultRowHeight="15" x14ac:dyDescent="0.2"/>
  <cols>
    <col min="1" max="1" width="5.1640625" customWidth="1"/>
    <col min="2" max="2" width="27.5" customWidth="1"/>
    <col min="3" max="3" width="46.83203125" style="197" customWidth="1"/>
    <col min="4" max="4" width="30" style="197" customWidth="1"/>
    <col min="5" max="5" width="10.5" customWidth="1"/>
    <col min="6" max="6" width="9.6640625" customWidth="1"/>
  </cols>
  <sheetData>
    <row r="1" spans="1:9" x14ac:dyDescent="0.2">
      <c r="A1" s="278" t="str">
        <f>'Date initiale'!C3</f>
        <v>Universitatea de Arhitectură și Urbanism "Ion Mincu" București</v>
      </c>
      <c r="B1" s="278"/>
      <c r="C1" s="278"/>
      <c r="D1" s="278"/>
      <c r="E1" s="278"/>
    </row>
    <row r="2" spans="1:9" x14ac:dyDescent="0.2">
      <c r="A2" s="278" t="str">
        <f>'Date initiale'!B4&amp;" "&amp;'Date initiale'!C4</f>
        <v>Facultatea ARHITECTURA DE INTERIOR</v>
      </c>
      <c r="B2" s="278"/>
      <c r="C2" s="278"/>
      <c r="D2" s="278"/>
      <c r="E2" s="278"/>
    </row>
    <row r="3" spans="1:9" x14ac:dyDescent="0.2">
      <c r="A3" s="278" t="str">
        <f>'Date initiale'!B5&amp;" "&amp;'Date initiale'!C5</f>
        <v>Departamentul Studiul Formei si Ambient</v>
      </c>
      <c r="B3" s="278"/>
      <c r="C3" s="278"/>
      <c r="D3" s="278"/>
      <c r="E3" s="278"/>
    </row>
    <row r="4" spans="1:9" x14ac:dyDescent="0.2">
      <c r="A4" s="126" t="str">
        <f>'Date initiale'!C6&amp;", "&amp;'Date initiale'!C7</f>
        <v>Untanu Sorana Blanca, conferentiar 7</v>
      </c>
      <c r="B4" s="126"/>
      <c r="C4" s="126"/>
      <c r="D4" s="126"/>
      <c r="E4" s="126"/>
    </row>
    <row r="5" spans="1:9" s="197" customFormat="1" x14ac:dyDescent="0.2">
      <c r="A5" s="126"/>
      <c r="B5" s="126"/>
      <c r="C5" s="126"/>
      <c r="D5" s="126"/>
      <c r="E5" s="126"/>
    </row>
    <row r="6" spans="1:9" ht="16" x14ac:dyDescent="0.2">
      <c r="A6" s="293" t="s">
        <v>110</v>
      </c>
    </row>
    <row r="7" spans="1:9" ht="16" x14ac:dyDescent="0.2">
      <c r="A7" s="441" t="str">
        <f>'Descriere indicatori'!B31&amp;". "&amp;'Descriere indicatori'!C31</f>
        <v xml:space="preserve">I24. Îndrumare de doctorat sau în co-tutelă la nivel internaţional/naţional </v>
      </c>
      <c r="B7" s="441"/>
      <c r="C7" s="441"/>
      <c r="D7" s="441"/>
      <c r="E7" s="441"/>
      <c r="F7" s="441"/>
    </row>
    <row r="8" spans="1:9" ht="16" thickBot="1" x14ac:dyDescent="0.25"/>
    <row r="9" spans="1:9" ht="33" thickBot="1" x14ac:dyDescent="0.25">
      <c r="A9" s="165" t="s">
        <v>55</v>
      </c>
      <c r="B9" s="166" t="s">
        <v>153</v>
      </c>
      <c r="C9" s="166" t="s">
        <v>155</v>
      </c>
      <c r="D9" s="166" t="s">
        <v>154</v>
      </c>
      <c r="E9" s="166" t="s">
        <v>81</v>
      </c>
      <c r="F9" s="303" t="s">
        <v>147</v>
      </c>
      <c r="H9" s="282" t="s">
        <v>108</v>
      </c>
    </row>
    <row r="10" spans="1:9" x14ac:dyDescent="0.2">
      <c r="A10" s="171">
        <v>1</v>
      </c>
      <c r="B10" s="323"/>
      <c r="C10" s="323"/>
      <c r="D10" s="323"/>
      <c r="E10" s="172"/>
      <c r="F10" s="370"/>
      <c r="H10" s="283" t="s">
        <v>266</v>
      </c>
      <c r="I10" s="399" t="s">
        <v>267</v>
      </c>
    </row>
    <row r="11" spans="1:9" x14ac:dyDescent="0.2">
      <c r="A11" s="173">
        <f>A10+1</f>
        <v>2</v>
      </c>
      <c r="B11" s="312"/>
      <c r="C11" s="312"/>
      <c r="D11" s="312"/>
      <c r="E11" s="42"/>
      <c r="F11" s="371"/>
      <c r="H11" s="197"/>
      <c r="I11" s="399" t="s">
        <v>268</v>
      </c>
    </row>
    <row r="12" spans="1:9" x14ac:dyDescent="0.2">
      <c r="A12" s="173">
        <f t="shared" ref="A12:A19" si="0">A11+1</f>
        <v>3</v>
      </c>
      <c r="B12" s="312"/>
      <c r="C12" s="312"/>
      <c r="D12" s="312"/>
      <c r="E12" s="42"/>
      <c r="F12" s="371"/>
    </row>
    <row r="13" spans="1:9" x14ac:dyDescent="0.2">
      <c r="A13" s="173">
        <f t="shared" si="0"/>
        <v>4</v>
      </c>
      <c r="B13" s="312"/>
      <c r="C13" s="312"/>
      <c r="D13" s="312"/>
      <c r="E13" s="42"/>
      <c r="F13" s="371"/>
    </row>
    <row r="14" spans="1:9" x14ac:dyDescent="0.2">
      <c r="A14" s="173">
        <f t="shared" si="0"/>
        <v>5</v>
      </c>
      <c r="B14" s="312"/>
      <c r="C14" s="312"/>
      <c r="D14" s="312"/>
      <c r="E14" s="42"/>
      <c r="F14" s="371"/>
    </row>
    <row r="15" spans="1:9" x14ac:dyDescent="0.2">
      <c r="A15" s="173">
        <f t="shared" si="0"/>
        <v>6</v>
      </c>
      <c r="B15" s="312"/>
      <c r="C15" s="312"/>
      <c r="D15" s="312"/>
      <c r="E15" s="42"/>
      <c r="F15" s="371"/>
    </row>
    <row r="16" spans="1:9" x14ac:dyDescent="0.2">
      <c r="A16" s="173">
        <f t="shared" si="0"/>
        <v>7</v>
      </c>
      <c r="B16" s="312"/>
      <c r="C16" s="312"/>
      <c r="D16" s="312"/>
      <c r="E16" s="42"/>
      <c r="F16" s="371"/>
    </row>
    <row r="17" spans="1:6" x14ac:dyDescent="0.2">
      <c r="A17" s="173">
        <f t="shared" si="0"/>
        <v>8</v>
      </c>
      <c r="B17" s="312"/>
      <c r="C17" s="312"/>
      <c r="D17" s="312"/>
      <c r="E17" s="42"/>
      <c r="F17" s="371"/>
    </row>
    <row r="18" spans="1:6" x14ac:dyDescent="0.2">
      <c r="A18" s="173">
        <f t="shared" si="0"/>
        <v>9</v>
      </c>
      <c r="B18" s="312"/>
      <c r="C18" s="312"/>
      <c r="D18" s="312"/>
      <c r="E18" s="42"/>
      <c r="F18" s="371"/>
    </row>
    <row r="19" spans="1:6" ht="16" thickBot="1" x14ac:dyDescent="0.25">
      <c r="A19" s="325">
        <f t="shared" si="0"/>
        <v>10</v>
      </c>
      <c r="B19" s="326"/>
      <c r="C19" s="326"/>
      <c r="D19" s="326"/>
      <c r="E19" s="162"/>
      <c r="F19" s="372"/>
    </row>
    <row r="20" spans="1:6" ht="16" thickBot="1" x14ac:dyDescent="0.25">
      <c r="A20" s="373"/>
      <c r="B20" s="126"/>
      <c r="C20" s="126"/>
      <c r="D20" s="126"/>
      <c r="E20" s="129" t="str">
        <f>"Total "&amp;LEFT(A7,3)</f>
        <v>Total I24</v>
      </c>
      <c r="F20" s="327">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baseColWidth="10" defaultColWidth="8.83203125" defaultRowHeight="15" x14ac:dyDescent="0.2"/>
  <sheetData>
    <row r="1" spans="1:28" x14ac:dyDescent="0.2">
      <c r="A1" t="s">
        <v>106</v>
      </c>
      <c r="AA1" s="329" t="s">
        <v>156</v>
      </c>
      <c r="AB1" t="s">
        <v>157</v>
      </c>
    </row>
    <row r="2" spans="1:28" x14ac:dyDescent="0.2">
      <c r="A2" t="s">
        <v>107</v>
      </c>
    </row>
    <row r="6" spans="1:28" x14ac:dyDescent="0.2">
      <c r="A6" t="s">
        <v>142</v>
      </c>
    </row>
    <row r="7" spans="1:28" x14ac:dyDescent="0.2">
      <c r="A7" t="s">
        <v>143</v>
      </c>
    </row>
    <row r="8" spans="1:28" x14ac:dyDescent="0.2">
      <c r="A8" t="s">
        <v>144</v>
      </c>
    </row>
    <row r="9" spans="1:28" x14ac:dyDescent="0.2">
      <c r="A9" t="s">
        <v>145</v>
      </c>
    </row>
    <row r="10" spans="1:28" x14ac:dyDescent="0.2">
      <c r="A10" t="s">
        <v>146</v>
      </c>
    </row>
    <row r="13" spans="1:28" x14ac:dyDescent="0.2">
      <c r="A13" t="s">
        <v>51</v>
      </c>
    </row>
    <row r="14" spans="1:28" x14ac:dyDescent="0.2">
      <c r="A14" t="s">
        <v>182</v>
      </c>
    </row>
    <row r="15" spans="1:28" x14ac:dyDescent="0.2">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zoomScale="115" zoomScaleNormal="115" workbookViewId="0">
      <selection activeCell="C6" sqref="C6"/>
    </sheetView>
  </sheetViews>
  <sheetFormatPr baseColWidth="10" defaultColWidth="8.83203125" defaultRowHeight="15" x14ac:dyDescent="0.2"/>
  <cols>
    <col min="1" max="1" width="3.83203125" style="197" customWidth="1"/>
    <col min="2" max="2" width="9.1640625" customWidth="1"/>
    <col min="3" max="3" width="55" customWidth="1"/>
    <col min="4" max="4" width="9.5" style="77" customWidth="1"/>
    <col min="5" max="5" width="14.33203125" customWidth="1"/>
  </cols>
  <sheetData>
    <row r="1" spans="2:5" x14ac:dyDescent="0.2">
      <c r="B1" s="91" t="s">
        <v>187</v>
      </c>
      <c r="D1"/>
    </row>
    <row r="2" spans="2:5" x14ac:dyDescent="0.2">
      <c r="B2" s="91"/>
      <c r="D2"/>
    </row>
    <row r="3" spans="2:5" ht="48" x14ac:dyDescent="0.2">
      <c r="B3" s="76" t="s">
        <v>63</v>
      </c>
      <c r="C3" s="12" t="s">
        <v>17</v>
      </c>
      <c r="D3" s="76" t="s">
        <v>18</v>
      </c>
      <c r="E3" s="12" t="s">
        <v>97</v>
      </c>
    </row>
    <row r="4" spans="2:5" ht="32" x14ac:dyDescent="0.2">
      <c r="B4" s="82" t="s">
        <v>112</v>
      </c>
      <c r="C4" s="11" t="s">
        <v>20</v>
      </c>
      <c r="D4" s="82" t="s">
        <v>196</v>
      </c>
      <c r="E4" s="79" t="s">
        <v>98</v>
      </c>
    </row>
    <row r="5" spans="2:5" ht="16" x14ac:dyDescent="0.2">
      <c r="B5" s="82" t="s">
        <v>113</v>
      </c>
      <c r="C5" s="11" t="s">
        <v>22</v>
      </c>
      <c r="D5" s="82" t="s">
        <v>197</v>
      </c>
      <c r="E5" s="79" t="s">
        <v>16</v>
      </c>
    </row>
    <row r="6" spans="2:5" ht="32" x14ac:dyDescent="0.2">
      <c r="B6" s="82" t="s">
        <v>114</v>
      </c>
      <c r="C6" s="32" t="s">
        <v>24</v>
      </c>
      <c r="D6" s="82" t="s">
        <v>198</v>
      </c>
      <c r="E6" s="79" t="s">
        <v>25</v>
      </c>
    </row>
    <row r="7" spans="2:5" ht="16" x14ac:dyDescent="0.2">
      <c r="B7" s="82" t="s">
        <v>115</v>
      </c>
      <c r="C7" s="11" t="s">
        <v>199</v>
      </c>
      <c r="D7" s="82" t="s">
        <v>198</v>
      </c>
      <c r="E7" s="79" t="s">
        <v>27</v>
      </c>
    </row>
    <row r="8" spans="2:5" s="57" customFormat="1" ht="48" x14ac:dyDescent="0.2">
      <c r="B8" s="82" t="s">
        <v>116</v>
      </c>
      <c r="C8" s="79" t="s">
        <v>200</v>
      </c>
      <c r="D8" s="82" t="s">
        <v>198</v>
      </c>
      <c r="E8" s="79" t="s">
        <v>27</v>
      </c>
    </row>
    <row r="9" spans="2:5" ht="30" customHeight="1" x14ac:dyDescent="0.2">
      <c r="B9" s="82" t="s">
        <v>117</v>
      </c>
      <c r="C9" s="15" t="s">
        <v>201</v>
      </c>
      <c r="D9" s="82" t="s">
        <v>202</v>
      </c>
      <c r="E9" s="79" t="s">
        <v>27</v>
      </c>
    </row>
    <row r="10" spans="2:5" ht="30" customHeight="1" x14ac:dyDescent="0.2">
      <c r="B10" s="82" t="s">
        <v>118</v>
      </c>
      <c r="C10" s="15" t="s">
        <v>203</v>
      </c>
      <c r="D10" s="82" t="s">
        <v>202</v>
      </c>
      <c r="E10" s="79" t="s">
        <v>27</v>
      </c>
    </row>
    <row r="11" spans="2:5" ht="32" x14ac:dyDescent="0.2">
      <c r="B11" s="82" t="s">
        <v>119</v>
      </c>
      <c r="C11" s="15" t="s">
        <v>204</v>
      </c>
      <c r="D11" s="82" t="s">
        <v>198</v>
      </c>
      <c r="E11" s="79" t="s">
        <v>32</v>
      </c>
    </row>
    <row r="12" spans="2:5" ht="32" x14ac:dyDescent="0.2">
      <c r="B12" s="82" t="s">
        <v>120</v>
      </c>
      <c r="C12" s="11" t="s">
        <v>205</v>
      </c>
      <c r="D12" s="82" t="s">
        <v>206</v>
      </c>
      <c r="E12" s="79" t="s">
        <v>32</v>
      </c>
    </row>
    <row r="13" spans="2:5" ht="62.25" customHeight="1" x14ac:dyDescent="0.2">
      <c r="B13" s="82" t="s">
        <v>121</v>
      </c>
      <c r="C13" s="78" t="s">
        <v>207</v>
      </c>
      <c r="D13" s="82" t="s">
        <v>208</v>
      </c>
      <c r="E13" s="79" t="s">
        <v>35</v>
      </c>
    </row>
    <row r="14" spans="2:5" ht="64" x14ac:dyDescent="0.2">
      <c r="B14" s="83" t="s">
        <v>122</v>
      </c>
      <c r="C14" s="15" t="s">
        <v>209</v>
      </c>
      <c r="D14" s="82" t="s">
        <v>210</v>
      </c>
      <c r="E14" s="79" t="s">
        <v>37</v>
      </c>
    </row>
    <row r="15" spans="2:5" ht="76.5" customHeight="1" x14ac:dyDescent="0.2">
      <c r="B15" s="84"/>
      <c r="C15" s="15" t="s">
        <v>211</v>
      </c>
      <c r="D15" s="82" t="s">
        <v>212</v>
      </c>
      <c r="E15" s="79" t="s">
        <v>38</v>
      </c>
    </row>
    <row r="16" spans="2:5" ht="32" x14ac:dyDescent="0.2">
      <c r="B16" s="85"/>
      <c r="C16" s="36" t="s">
        <v>213</v>
      </c>
      <c r="D16" s="82" t="s">
        <v>214</v>
      </c>
      <c r="E16" s="79" t="s">
        <v>39</v>
      </c>
    </row>
    <row r="17" spans="2:5" ht="90" customHeight="1" x14ac:dyDescent="0.2">
      <c r="B17" s="82" t="s">
        <v>123</v>
      </c>
      <c r="C17" s="15" t="s">
        <v>215</v>
      </c>
      <c r="D17" s="82" t="s">
        <v>216</v>
      </c>
      <c r="E17" s="79" t="s">
        <v>59</v>
      </c>
    </row>
    <row r="18" spans="2:5" ht="61.5" customHeight="1" x14ac:dyDescent="0.2">
      <c r="B18" s="82" t="s">
        <v>124</v>
      </c>
      <c r="C18" s="15" t="s">
        <v>217</v>
      </c>
      <c r="D18" s="82" t="s">
        <v>218</v>
      </c>
      <c r="E18" s="79" t="s">
        <v>59</v>
      </c>
    </row>
    <row r="19" spans="2:5" ht="75" customHeight="1" x14ac:dyDescent="0.2">
      <c r="B19" s="422" t="s">
        <v>125</v>
      </c>
      <c r="C19" s="11" t="s">
        <v>219</v>
      </c>
      <c r="D19" s="82" t="s">
        <v>220</v>
      </c>
      <c r="E19" s="79" t="s">
        <v>59</v>
      </c>
    </row>
    <row r="20" spans="2:5" ht="48" x14ac:dyDescent="0.2">
      <c r="B20" s="423"/>
      <c r="C20" s="11" t="s">
        <v>221</v>
      </c>
      <c r="D20" s="82" t="s">
        <v>222</v>
      </c>
      <c r="E20" s="79" t="s">
        <v>59</v>
      </c>
    </row>
    <row r="21" spans="2:5" ht="48" x14ac:dyDescent="0.2">
      <c r="B21" s="251"/>
      <c r="C21" s="11" t="s">
        <v>62</v>
      </c>
      <c r="D21" s="82" t="s">
        <v>223</v>
      </c>
      <c r="E21" s="79" t="s">
        <v>59</v>
      </c>
    </row>
    <row r="22" spans="2:5" s="197" customFormat="1" ht="64" x14ac:dyDescent="0.2">
      <c r="B22" s="82" t="s">
        <v>0</v>
      </c>
      <c r="C22" s="11" t="s">
        <v>224</v>
      </c>
      <c r="D22" s="82" t="s">
        <v>225</v>
      </c>
      <c r="E22" s="79" t="s">
        <v>59</v>
      </c>
    </row>
    <row r="23" spans="2:5" ht="135.75" customHeight="1" x14ac:dyDescent="0.2">
      <c r="B23" s="88" t="s">
        <v>126</v>
      </c>
      <c r="C23" s="86" t="s">
        <v>226</v>
      </c>
      <c r="D23" s="87" t="s">
        <v>227</v>
      </c>
      <c r="E23" s="86" t="s">
        <v>228</v>
      </c>
    </row>
    <row r="24" spans="2:5" ht="64" x14ac:dyDescent="0.2">
      <c r="B24" s="85" t="s">
        <v>127</v>
      </c>
      <c r="C24" s="72" t="s">
        <v>229</v>
      </c>
      <c r="D24" s="85" t="s">
        <v>230</v>
      </c>
      <c r="E24" s="81" t="s">
        <v>65</v>
      </c>
    </row>
    <row r="25" spans="2:5" ht="64" x14ac:dyDescent="0.2">
      <c r="B25" s="82" t="s">
        <v>128</v>
      </c>
      <c r="C25" s="15" t="s">
        <v>231</v>
      </c>
      <c r="D25" s="82" t="s">
        <v>232</v>
      </c>
      <c r="E25" s="79" t="s">
        <v>67</v>
      </c>
    </row>
    <row r="26" spans="2:5" ht="106.5" customHeight="1" x14ac:dyDescent="0.2">
      <c r="B26" s="82" t="s">
        <v>129</v>
      </c>
      <c r="C26" s="90" t="s">
        <v>233</v>
      </c>
      <c r="D26" s="82" t="s">
        <v>99</v>
      </c>
      <c r="E26" s="79" t="s">
        <v>41</v>
      </c>
    </row>
    <row r="27" spans="2:5" ht="48" x14ac:dyDescent="0.2">
      <c r="B27" s="82" t="s">
        <v>130</v>
      </c>
      <c r="C27" s="89" t="s">
        <v>234</v>
      </c>
      <c r="D27" s="82" t="s">
        <v>235</v>
      </c>
      <c r="E27" s="79" t="s">
        <v>43</v>
      </c>
    </row>
    <row r="28" spans="2:5" ht="32" x14ac:dyDescent="0.2">
      <c r="B28" s="82" t="s">
        <v>131</v>
      </c>
      <c r="C28" s="81" t="s">
        <v>236</v>
      </c>
      <c r="D28" s="82" t="s">
        <v>232</v>
      </c>
      <c r="E28" s="79" t="s">
        <v>43</v>
      </c>
    </row>
    <row r="29" spans="2:5" ht="107.25" customHeight="1" x14ac:dyDescent="0.2">
      <c r="B29" s="82" t="s">
        <v>132</v>
      </c>
      <c r="C29" s="80" t="s">
        <v>264</v>
      </c>
      <c r="D29" s="82" t="s">
        <v>100</v>
      </c>
      <c r="E29" s="79" t="s">
        <v>46</v>
      </c>
    </row>
    <row r="30" spans="2:5" ht="64" x14ac:dyDescent="0.2">
      <c r="B30" s="82" t="s">
        <v>133</v>
      </c>
      <c r="C30" s="79" t="s">
        <v>237</v>
      </c>
      <c r="D30" s="82" t="s">
        <v>238</v>
      </c>
      <c r="E30" s="79" t="s">
        <v>41</v>
      </c>
    </row>
    <row r="31" spans="2:5" ht="64" x14ac:dyDescent="0.2">
      <c r="B31" s="82" t="s">
        <v>239</v>
      </c>
      <c r="C31" s="79" t="s">
        <v>49</v>
      </c>
      <c r="D31" s="82" t="s">
        <v>240</v>
      </c>
      <c r="E31" s="79" t="s">
        <v>241</v>
      </c>
    </row>
    <row r="33" spans="2:5" s="197" customFormat="1" x14ac:dyDescent="0.2">
      <c r="B33" s="427" t="s">
        <v>193</v>
      </c>
      <c r="C33" s="425"/>
      <c r="D33" s="425"/>
      <c r="E33" s="425"/>
    </row>
    <row r="34" spans="2:5" s="197" customFormat="1" x14ac:dyDescent="0.2">
      <c r="B34" s="425"/>
      <c r="C34" s="425"/>
      <c r="D34" s="425"/>
      <c r="E34" s="425"/>
    </row>
    <row r="35" spans="2:5" s="197" customFormat="1" x14ac:dyDescent="0.2">
      <c r="B35" s="425"/>
      <c r="C35" s="425"/>
      <c r="D35" s="425"/>
      <c r="E35" s="425"/>
    </row>
    <row r="36" spans="2:5" s="197" customFormat="1" x14ac:dyDescent="0.2">
      <c r="B36" s="425"/>
      <c r="C36" s="425"/>
      <c r="D36" s="425"/>
      <c r="E36" s="425"/>
    </row>
    <row r="37" spans="2:5" s="197" customFormat="1" x14ac:dyDescent="0.2">
      <c r="B37" s="425"/>
      <c r="C37" s="425"/>
      <c r="D37" s="425"/>
      <c r="E37" s="425"/>
    </row>
    <row r="38" spans="2:5" s="197" customFormat="1" x14ac:dyDescent="0.2">
      <c r="B38" s="425"/>
      <c r="C38" s="425"/>
      <c r="D38" s="425"/>
      <c r="E38" s="425"/>
    </row>
    <row r="39" spans="2:5" s="197" customFormat="1" x14ac:dyDescent="0.2">
      <c r="B39" s="425"/>
      <c r="C39" s="425"/>
      <c r="D39" s="425"/>
      <c r="E39" s="425"/>
    </row>
    <row r="40" spans="2:5" s="197" customFormat="1" ht="128.25" customHeight="1" x14ac:dyDescent="0.2">
      <c r="B40" s="425"/>
      <c r="C40" s="425"/>
      <c r="D40" s="425"/>
      <c r="E40" s="425"/>
    </row>
    <row r="41" spans="2:5" s="197" customFormat="1" x14ac:dyDescent="0.2">
      <c r="B41" s="426" t="s">
        <v>191</v>
      </c>
      <c r="C41" s="426"/>
      <c r="D41" s="426"/>
      <c r="E41" s="426"/>
    </row>
    <row r="42" spans="2:5" ht="48.75" customHeight="1" x14ac:dyDescent="0.2">
      <c r="B42" s="424" t="s">
        <v>50</v>
      </c>
      <c r="C42" s="424"/>
      <c r="D42" s="424"/>
      <c r="E42" s="424"/>
    </row>
    <row r="43" spans="2:5" ht="64.5" customHeight="1" x14ac:dyDescent="0.2">
      <c r="B43" s="424" t="s">
        <v>188</v>
      </c>
      <c r="C43" s="424"/>
      <c r="D43" s="424"/>
      <c r="E43" s="424"/>
    </row>
    <row r="44" spans="2:5" ht="59.25" customHeight="1" x14ac:dyDescent="0.2">
      <c r="B44" s="424" t="s">
        <v>189</v>
      </c>
      <c r="C44" s="424"/>
      <c r="D44" s="424"/>
      <c r="E44" s="424"/>
    </row>
    <row r="45" spans="2:5" s="197" customFormat="1" ht="46.5" customHeight="1" x14ac:dyDescent="0.2">
      <c r="B45" s="424" t="s">
        <v>190</v>
      </c>
      <c r="C45" s="424"/>
      <c r="D45" s="424"/>
      <c r="E45" s="424"/>
    </row>
    <row r="46" spans="2:5" ht="32.25" customHeight="1" x14ac:dyDescent="0.2">
      <c r="B46" s="425" t="s">
        <v>192</v>
      </c>
      <c r="C46" s="425"/>
      <c r="D46" s="425"/>
      <c r="E46" s="425"/>
    </row>
    <row r="47" spans="2:5" x14ac:dyDescent="0.2">
      <c r="B47" s="430" t="s">
        <v>179</v>
      </c>
      <c r="C47" s="425"/>
      <c r="D47" s="425"/>
      <c r="E47" s="425"/>
    </row>
    <row r="48" spans="2:5" x14ac:dyDescent="0.2">
      <c r="B48" s="425"/>
      <c r="C48" s="425"/>
      <c r="D48" s="425"/>
      <c r="E48" s="425"/>
    </row>
    <row r="49" spans="2:5" x14ac:dyDescent="0.2">
      <c r="B49" s="425"/>
      <c r="C49" s="425"/>
      <c r="D49" s="425"/>
      <c r="E49" s="425"/>
    </row>
    <row r="50" spans="2:5" x14ac:dyDescent="0.2">
      <c r="B50" s="425"/>
      <c r="C50" s="425"/>
      <c r="D50" s="425"/>
      <c r="E50" s="425"/>
    </row>
    <row r="51" spans="2:5" x14ac:dyDescent="0.2">
      <c r="B51" s="425"/>
      <c r="C51" s="425"/>
      <c r="D51" s="425"/>
      <c r="E51" s="425"/>
    </row>
    <row r="52" spans="2:5" x14ac:dyDescent="0.2">
      <c r="B52" s="425"/>
      <c r="C52" s="425"/>
      <c r="D52" s="425"/>
      <c r="E52" s="425"/>
    </row>
    <row r="53" spans="2:5" x14ac:dyDescent="0.2">
      <c r="B53" s="425"/>
      <c r="C53" s="425"/>
      <c r="D53" s="425"/>
      <c r="E53" s="425"/>
    </row>
    <row r="54" spans="2:5" ht="114" customHeight="1" x14ac:dyDescent="0.2">
      <c r="B54" s="425"/>
      <c r="C54" s="425"/>
      <c r="D54" s="425"/>
      <c r="E54" s="425"/>
    </row>
    <row r="56" spans="2:5" x14ac:dyDescent="0.2">
      <c r="B56" s="399" t="s">
        <v>194</v>
      </c>
    </row>
    <row r="57" spans="2:5" ht="63" customHeight="1" x14ac:dyDescent="0.2">
      <c r="B57" s="428" t="s">
        <v>195</v>
      </c>
      <c r="C57" s="429"/>
      <c r="D57" s="429"/>
      <c r="E57" s="429"/>
    </row>
    <row r="62" spans="2:5" ht="86.25" customHeight="1" x14ac:dyDescent="0.2"/>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baseColWidth="10" defaultColWidth="8.83203125" defaultRowHeight="15" x14ac:dyDescent="0.2"/>
  <cols>
    <col min="2" max="2" width="46.5" customWidth="1"/>
    <col min="3" max="4" width="14.33203125" customWidth="1"/>
  </cols>
  <sheetData>
    <row r="1" spans="1:8" x14ac:dyDescent="0.2">
      <c r="A1" s="91" t="s">
        <v>103</v>
      </c>
    </row>
    <row r="3" spans="1:8" ht="64.5" customHeight="1" x14ac:dyDescent="0.2">
      <c r="A3" s="93" t="s">
        <v>2</v>
      </c>
      <c r="B3" s="92" t="s">
        <v>1</v>
      </c>
      <c r="C3" s="94" t="s">
        <v>3</v>
      </c>
      <c r="D3" s="94" t="s">
        <v>4</v>
      </c>
      <c r="E3" s="1"/>
      <c r="F3" s="1"/>
      <c r="G3" s="1"/>
      <c r="H3" s="1"/>
    </row>
    <row r="4" spans="1:8" x14ac:dyDescent="0.2">
      <c r="A4" s="19" t="s">
        <v>5</v>
      </c>
      <c r="B4" s="13" t="s">
        <v>242</v>
      </c>
      <c r="C4" s="19" t="s">
        <v>10</v>
      </c>
      <c r="D4" s="19" t="s">
        <v>13</v>
      </c>
    </row>
    <row r="5" spans="1:8" x14ac:dyDescent="0.2">
      <c r="A5" s="19" t="s">
        <v>6</v>
      </c>
      <c r="B5" s="13" t="s">
        <v>243</v>
      </c>
      <c r="C5" s="19" t="s">
        <v>10</v>
      </c>
      <c r="D5" s="19" t="s">
        <v>13</v>
      </c>
    </row>
    <row r="6" spans="1:8" x14ac:dyDescent="0.2">
      <c r="A6" s="19" t="s">
        <v>7</v>
      </c>
      <c r="B6" s="13" t="s">
        <v>9</v>
      </c>
      <c r="C6" s="19" t="s">
        <v>11</v>
      </c>
      <c r="D6" s="19" t="s">
        <v>14</v>
      </c>
    </row>
    <row r="7" spans="1:8" x14ac:dyDescent="0.2">
      <c r="A7" s="401" t="s">
        <v>8</v>
      </c>
      <c r="B7" s="400" t="s">
        <v>244</v>
      </c>
      <c r="C7" s="401" t="s">
        <v>12</v>
      </c>
      <c r="D7" s="401" t="s">
        <v>15</v>
      </c>
    </row>
    <row r="11" spans="1:8" ht="13.5" customHeight="1" x14ac:dyDescent="0.2"/>
    <row r="12" spans="1:8" hidden="1" x14ac:dyDescent="0.2"/>
    <row r="13" spans="1:8" hidden="1" x14ac:dyDescent="0.2"/>
    <row r="14" spans="1:8" hidden="1" x14ac:dyDescent="0.2"/>
    <row r="15" spans="1:8" hidden="1" x14ac:dyDescent="0.2"/>
    <row r="16" spans="1:8" hidden="1" x14ac:dyDescent="0.2"/>
    <row r="18" ht="20.25" customHeight="1" x14ac:dyDescent="0.2"/>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6" x14ac:dyDescent="0.2">
      <c r="A1" s="276" t="str">
        <f>'Date initiale'!C3</f>
        <v>Universitatea de Arhitectură și Urbanism "Ion Mincu" București</v>
      </c>
      <c r="B1" s="276"/>
      <c r="C1" s="276"/>
      <c r="D1" s="2"/>
      <c r="E1" s="2"/>
      <c r="F1" s="3"/>
      <c r="G1" s="3"/>
      <c r="H1" s="3"/>
      <c r="I1" s="3"/>
    </row>
    <row r="2" spans="1:31" ht="16" x14ac:dyDescent="0.2">
      <c r="A2" s="276" t="str">
        <f>'Date initiale'!B4&amp;" "&amp;'Date initiale'!C4</f>
        <v>Facultatea ARHITECTURA DE INTERIOR</v>
      </c>
      <c r="B2" s="276"/>
      <c r="C2" s="276"/>
      <c r="D2" s="2"/>
      <c r="E2" s="2"/>
      <c r="F2" s="3"/>
      <c r="G2" s="3"/>
      <c r="H2" s="3"/>
      <c r="I2" s="3"/>
    </row>
    <row r="3" spans="1:31" ht="16" x14ac:dyDescent="0.2">
      <c r="A3" s="276" t="str">
        <f>'Date initiale'!B5&amp;" "&amp;'Date initiale'!C5</f>
        <v>Departamentul Studiul Formei si Ambient</v>
      </c>
      <c r="B3" s="276"/>
      <c r="C3" s="276"/>
      <c r="D3" s="2"/>
      <c r="E3" s="2"/>
      <c r="F3" s="2"/>
      <c r="G3" s="2"/>
      <c r="H3" s="2"/>
      <c r="I3" s="2"/>
    </row>
    <row r="4" spans="1:31" ht="16" x14ac:dyDescent="0.2">
      <c r="A4" s="432" t="str">
        <f>'Date initiale'!C6&amp;", "&amp;'Date initiale'!C7</f>
        <v>Untanu Sorana Blanca, conferentiar 7</v>
      </c>
      <c r="B4" s="432"/>
      <c r="C4" s="432"/>
      <c r="D4" s="2"/>
      <c r="E4" s="2"/>
      <c r="F4" s="3"/>
      <c r="G4" s="3"/>
      <c r="H4" s="3"/>
      <c r="I4" s="3"/>
    </row>
    <row r="5" spans="1:31" s="197" customFormat="1" ht="16" x14ac:dyDescent="0.2">
      <c r="A5" s="277"/>
      <c r="B5" s="277"/>
      <c r="C5" s="277"/>
      <c r="D5" s="2"/>
      <c r="E5" s="2"/>
      <c r="F5" s="3"/>
      <c r="G5" s="3"/>
      <c r="H5" s="3"/>
      <c r="I5" s="3"/>
    </row>
    <row r="6" spans="1:31" ht="16" x14ac:dyDescent="0.2">
      <c r="A6" s="431" t="s">
        <v>110</v>
      </c>
      <c r="B6" s="431"/>
      <c r="C6" s="431"/>
      <c r="D6" s="431"/>
      <c r="E6" s="431"/>
      <c r="F6" s="431"/>
      <c r="G6" s="431"/>
      <c r="H6" s="431"/>
      <c r="I6" s="431"/>
    </row>
    <row r="7" spans="1:31" ht="16" x14ac:dyDescent="0.2">
      <c r="A7" s="431" t="str">
        <f>'Descriere indicatori'!B4&amp;". "&amp;'Descriere indicatori'!C4</f>
        <v xml:space="preserve">I1. Cărţi de autor/capitole publicate la edituri cu prestigiu internaţional* </v>
      </c>
      <c r="B7" s="431"/>
      <c r="C7" s="431"/>
      <c r="D7" s="431"/>
      <c r="E7" s="431"/>
      <c r="F7" s="431"/>
      <c r="G7" s="431"/>
      <c r="H7" s="431"/>
      <c r="I7" s="431"/>
    </row>
    <row r="8" spans="1:31" ht="17" thickBot="1" x14ac:dyDescent="0.25">
      <c r="A8" s="39"/>
      <c r="B8" s="39"/>
      <c r="C8" s="39"/>
      <c r="D8" s="39"/>
      <c r="E8" s="39"/>
      <c r="F8" s="39"/>
      <c r="G8" s="39"/>
      <c r="H8" s="39"/>
      <c r="I8" s="39"/>
    </row>
    <row r="9" spans="1:31" s="6" customFormat="1" ht="65" thickBot="1" x14ac:dyDescent="0.25">
      <c r="A9" s="203" t="s">
        <v>55</v>
      </c>
      <c r="B9" s="204" t="s">
        <v>83</v>
      </c>
      <c r="C9" s="204" t="s">
        <v>175</v>
      </c>
      <c r="D9" s="204" t="s">
        <v>85</v>
      </c>
      <c r="E9" s="204" t="s">
        <v>86</v>
      </c>
      <c r="F9" s="205" t="s">
        <v>87</v>
      </c>
      <c r="G9" s="204" t="s">
        <v>88</v>
      </c>
      <c r="H9" s="204" t="s">
        <v>89</v>
      </c>
      <c r="I9" s="206" t="s">
        <v>90</v>
      </c>
      <c r="J9" s="4"/>
      <c r="K9" s="282" t="s">
        <v>108</v>
      </c>
      <c r="L9" s="5"/>
      <c r="M9" s="5"/>
      <c r="N9" s="5"/>
      <c r="O9" s="5"/>
      <c r="P9" s="5"/>
      <c r="Q9" s="5"/>
      <c r="R9" s="5"/>
      <c r="S9" s="5"/>
      <c r="T9" s="5"/>
      <c r="U9" s="5"/>
      <c r="V9" s="5"/>
      <c r="W9" s="5"/>
      <c r="X9" s="5"/>
      <c r="Y9" s="5"/>
      <c r="Z9" s="5"/>
      <c r="AA9" s="5"/>
      <c r="AB9" s="5"/>
      <c r="AC9" s="5"/>
      <c r="AD9" s="5"/>
      <c r="AE9" s="5"/>
    </row>
    <row r="10" spans="1:31" s="6" customFormat="1" ht="16" x14ac:dyDescent="0.2">
      <c r="A10" s="111">
        <v>1</v>
      </c>
      <c r="B10" s="112"/>
      <c r="C10" s="112"/>
      <c r="D10" s="112"/>
      <c r="E10" s="113"/>
      <c r="F10" s="114"/>
      <c r="G10" s="114"/>
      <c r="H10" s="114"/>
      <c r="I10" s="336"/>
      <c r="J10" s="8"/>
      <c r="K10" s="283" t="s">
        <v>109</v>
      </c>
      <c r="L10" s="402" t="s">
        <v>245</v>
      </c>
      <c r="M10" s="9"/>
      <c r="N10" s="9"/>
      <c r="O10" s="9"/>
      <c r="P10" s="9"/>
      <c r="Q10" s="9"/>
      <c r="R10" s="9"/>
      <c r="S10" s="9"/>
      <c r="T10" s="9"/>
      <c r="U10" s="10"/>
      <c r="V10" s="10"/>
      <c r="W10" s="10"/>
      <c r="X10" s="10"/>
      <c r="Y10" s="10"/>
      <c r="Z10" s="10"/>
      <c r="AA10" s="10"/>
      <c r="AB10" s="10"/>
      <c r="AC10" s="10"/>
      <c r="AD10" s="10"/>
      <c r="AE10" s="10"/>
    </row>
    <row r="11" spans="1:31" s="6" customFormat="1" ht="16" x14ac:dyDescent="0.2">
      <c r="A11" s="115">
        <f>A10+1</f>
        <v>2</v>
      </c>
      <c r="B11" s="116"/>
      <c r="C11" s="117"/>
      <c r="D11" s="116"/>
      <c r="E11" s="118"/>
      <c r="F11" s="119"/>
      <c r="G11" s="120"/>
      <c r="H11" s="120"/>
      <c r="I11" s="337"/>
      <c r="J11" s="8"/>
      <c r="K11" s="281"/>
      <c r="L11" s="9"/>
      <c r="M11" s="9"/>
      <c r="N11" s="9"/>
      <c r="O11" s="9"/>
      <c r="P11" s="9"/>
      <c r="Q11" s="9"/>
      <c r="R11" s="9"/>
      <c r="S11" s="9"/>
      <c r="T11" s="9"/>
      <c r="U11" s="10"/>
      <c r="V11" s="10"/>
      <c r="W11" s="10"/>
      <c r="X11" s="10"/>
      <c r="Y11" s="10"/>
      <c r="Z11" s="10"/>
      <c r="AA11" s="10"/>
      <c r="AB11" s="10"/>
      <c r="AC11" s="10"/>
      <c r="AD11" s="10"/>
      <c r="AE11" s="10"/>
    </row>
    <row r="12" spans="1:31" s="6" customFormat="1" ht="16" x14ac:dyDescent="0.2">
      <c r="A12" s="115">
        <f t="shared" ref="A12:A19" si="0">A11+1</f>
        <v>3</v>
      </c>
      <c r="B12" s="117"/>
      <c r="C12" s="117"/>
      <c r="D12" s="117"/>
      <c r="E12" s="118"/>
      <c r="F12" s="119"/>
      <c r="G12" s="120"/>
      <c r="H12" s="120"/>
      <c r="I12" s="337"/>
      <c r="J12" s="8"/>
      <c r="K12" s="9"/>
      <c r="L12" s="9"/>
      <c r="M12" s="9"/>
      <c r="N12" s="9"/>
      <c r="O12" s="9"/>
      <c r="P12" s="9"/>
      <c r="Q12" s="9"/>
      <c r="R12" s="9"/>
      <c r="S12" s="9"/>
      <c r="T12" s="9"/>
      <c r="U12" s="10"/>
      <c r="V12" s="10"/>
      <c r="W12" s="10"/>
      <c r="X12" s="10"/>
      <c r="Y12" s="10"/>
      <c r="Z12" s="10"/>
      <c r="AA12" s="10"/>
      <c r="AB12" s="10"/>
      <c r="AC12" s="10"/>
      <c r="AD12" s="10"/>
      <c r="AE12" s="10"/>
    </row>
    <row r="13" spans="1:31" s="6" customFormat="1" ht="16" x14ac:dyDescent="0.2">
      <c r="A13" s="115">
        <f t="shared" si="0"/>
        <v>4</v>
      </c>
      <c r="B13" s="116"/>
      <c r="C13" s="117"/>
      <c r="D13" s="116"/>
      <c r="E13" s="118"/>
      <c r="F13" s="119"/>
      <c r="G13" s="120"/>
      <c r="H13" s="120"/>
      <c r="I13" s="337"/>
      <c r="J13" s="8"/>
      <c r="K13" s="9"/>
      <c r="L13" s="9"/>
      <c r="M13" s="9"/>
      <c r="N13" s="9"/>
      <c r="O13" s="9"/>
      <c r="P13" s="9"/>
      <c r="Q13" s="9"/>
      <c r="R13" s="9"/>
      <c r="S13" s="9"/>
      <c r="T13" s="9"/>
      <c r="U13" s="10"/>
      <c r="V13" s="10"/>
      <c r="W13" s="10"/>
      <c r="X13" s="10"/>
      <c r="Y13" s="10"/>
      <c r="Z13" s="10"/>
      <c r="AA13" s="10"/>
      <c r="AB13" s="10"/>
      <c r="AC13" s="10"/>
      <c r="AD13" s="10"/>
      <c r="AE13" s="10"/>
    </row>
    <row r="14" spans="1:31" s="6" customFormat="1" ht="16" x14ac:dyDescent="0.2">
      <c r="A14" s="115">
        <f t="shared" si="0"/>
        <v>5</v>
      </c>
      <c r="B14" s="117"/>
      <c r="C14" s="117"/>
      <c r="D14" s="117"/>
      <c r="E14" s="118"/>
      <c r="F14" s="119"/>
      <c r="G14" s="120"/>
      <c r="H14" s="120"/>
      <c r="I14" s="337"/>
      <c r="J14" s="8"/>
      <c r="K14" s="9"/>
      <c r="L14" s="9"/>
      <c r="M14" s="9"/>
      <c r="N14" s="9"/>
      <c r="O14" s="9"/>
      <c r="P14" s="9"/>
      <c r="Q14" s="9"/>
      <c r="R14" s="9"/>
      <c r="S14" s="9"/>
      <c r="T14" s="9"/>
      <c r="U14" s="10"/>
      <c r="V14" s="10"/>
      <c r="W14" s="10"/>
      <c r="X14" s="10"/>
      <c r="Y14" s="10"/>
      <c r="Z14" s="10"/>
      <c r="AA14" s="10"/>
      <c r="AB14" s="10"/>
      <c r="AC14" s="10"/>
      <c r="AD14" s="10"/>
      <c r="AE14" s="10"/>
    </row>
    <row r="15" spans="1:31" s="6" customFormat="1" ht="16" x14ac:dyDescent="0.2">
      <c r="A15" s="115">
        <f t="shared" si="0"/>
        <v>6</v>
      </c>
      <c r="B15" s="117"/>
      <c r="C15" s="117"/>
      <c r="D15" s="117"/>
      <c r="E15" s="118"/>
      <c r="F15" s="119"/>
      <c r="G15" s="120"/>
      <c r="H15" s="120"/>
      <c r="I15" s="337"/>
      <c r="J15" s="8"/>
      <c r="K15" s="9"/>
      <c r="L15" s="9"/>
      <c r="M15" s="9"/>
      <c r="N15" s="9"/>
      <c r="O15" s="9"/>
      <c r="P15" s="9"/>
      <c r="Q15" s="9"/>
      <c r="R15" s="9"/>
      <c r="S15" s="9"/>
      <c r="T15" s="9"/>
      <c r="U15" s="10"/>
      <c r="V15" s="10"/>
      <c r="W15" s="10"/>
      <c r="X15" s="10"/>
      <c r="Y15" s="10"/>
      <c r="Z15" s="10"/>
      <c r="AA15" s="10"/>
      <c r="AB15" s="10"/>
      <c r="AC15" s="10"/>
      <c r="AD15" s="10"/>
      <c r="AE15" s="10"/>
    </row>
    <row r="16" spans="1:31" s="6" customFormat="1" ht="16" x14ac:dyDescent="0.2">
      <c r="A16" s="115">
        <f t="shared" si="0"/>
        <v>7</v>
      </c>
      <c r="B16" s="116"/>
      <c r="C16" s="117"/>
      <c r="D16" s="116"/>
      <c r="E16" s="118"/>
      <c r="F16" s="119"/>
      <c r="G16" s="120"/>
      <c r="H16" s="120"/>
      <c r="I16" s="337"/>
      <c r="J16" s="8"/>
      <c r="K16" s="9"/>
      <c r="L16" s="9"/>
      <c r="M16" s="9"/>
      <c r="N16" s="9"/>
      <c r="O16" s="9"/>
      <c r="P16" s="9"/>
      <c r="Q16" s="9"/>
      <c r="R16" s="9"/>
      <c r="S16" s="9"/>
      <c r="T16" s="9"/>
      <c r="U16" s="10"/>
      <c r="V16" s="10"/>
      <c r="W16" s="10"/>
      <c r="X16" s="10"/>
      <c r="Y16" s="10"/>
      <c r="Z16" s="10"/>
      <c r="AA16" s="10"/>
      <c r="AB16" s="10"/>
      <c r="AC16" s="10"/>
      <c r="AD16" s="10"/>
      <c r="AE16" s="10"/>
    </row>
    <row r="17" spans="1:31" s="6" customFormat="1" ht="16" x14ac:dyDescent="0.2">
      <c r="A17" s="115">
        <f t="shared" si="0"/>
        <v>8</v>
      </c>
      <c r="B17" s="117"/>
      <c r="C17" s="117"/>
      <c r="D17" s="117"/>
      <c r="E17" s="118"/>
      <c r="F17" s="119"/>
      <c r="G17" s="120"/>
      <c r="H17" s="120"/>
      <c r="I17" s="337"/>
      <c r="J17" s="8"/>
      <c r="K17" s="9"/>
      <c r="L17" s="9"/>
      <c r="M17" s="9"/>
      <c r="N17" s="9"/>
      <c r="O17" s="9"/>
      <c r="P17" s="9"/>
      <c r="Q17" s="9"/>
      <c r="R17" s="9"/>
      <c r="S17" s="9"/>
      <c r="T17" s="9"/>
      <c r="U17" s="10"/>
      <c r="V17" s="10"/>
      <c r="W17" s="10"/>
      <c r="X17" s="10"/>
      <c r="Y17" s="10"/>
      <c r="Z17" s="10"/>
      <c r="AA17" s="10"/>
      <c r="AB17" s="10"/>
      <c r="AC17" s="10"/>
      <c r="AD17" s="10"/>
      <c r="AE17" s="10"/>
    </row>
    <row r="18" spans="1:31" s="6" customFormat="1" ht="16" x14ac:dyDescent="0.2">
      <c r="A18" s="115">
        <f t="shared" si="0"/>
        <v>9</v>
      </c>
      <c r="B18" s="116"/>
      <c r="C18" s="117"/>
      <c r="D18" s="116"/>
      <c r="E18" s="118"/>
      <c r="F18" s="119"/>
      <c r="G18" s="120"/>
      <c r="H18" s="120"/>
      <c r="I18" s="337"/>
      <c r="J18" s="8"/>
      <c r="K18" s="9"/>
      <c r="L18" s="9"/>
      <c r="M18" s="9"/>
      <c r="N18" s="9"/>
      <c r="O18" s="9"/>
      <c r="P18" s="9"/>
      <c r="Q18" s="9"/>
      <c r="R18" s="9"/>
      <c r="S18" s="9"/>
      <c r="T18" s="9"/>
      <c r="U18" s="10"/>
      <c r="V18" s="10"/>
      <c r="W18" s="10"/>
      <c r="X18" s="10"/>
      <c r="Y18" s="10"/>
      <c r="Z18" s="10"/>
      <c r="AA18" s="10"/>
      <c r="AB18" s="10"/>
      <c r="AC18" s="10"/>
      <c r="AD18" s="10"/>
      <c r="AE18" s="10"/>
    </row>
    <row r="19" spans="1:31" s="6" customFormat="1" ht="17" thickBot="1" x14ac:dyDescent="0.25">
      <c r="A19" s="128">
        <f t="shared" si="0"/>
        <v>10</v>
      </c>
      <c r="B19" s="122"/>
      <c r="C19" s="122"/>
      <c r="D19" s="122"/>
      <c r="E19" s="123"/>
      <c r="F19" s="124"/>
      <c r="G19" s="125"/>
      <c r="H19" s="125"/>
      <c r="I19" s="338"/>
      <c r="J19" s="8"/>
      <c r="K19" s="9"/>
      <c r="L19" s="9"/>
      <c r="M19" s="9"/>
      <c r="N19" s="9"/>
      <c r="O19" s="9"/>
      <c r="P19" s="9"/>
      <c r="Q19" s="9"/>
      <c r="R19" s="9"/>
      <c r="S19" s="9"/>
      <c r="T19" s="9"/>
      <c r="U19" s="10"/>
      <c r="V19" s="10"/>
      <c r="W19" s="10"/>
      <c r="X19" s="10"/>
      <c r="Y19" s="10"/>
      <c r="Z19" s="10"/>
      <c r="AA19" s="10"/>
      <c r="AB19" s="10"/>
      <c r="AC19" s="10"/>
      <c r="AD19" s="10"/>
      <c r="AE19" s="10"/>
    </row>
    <row r="20" spans="1:31" ht="16" thickBot="1" x14ac:dyDescent="0.25">
      <c r="A20" s="373"/>
      <c r="B20" s="126"/>
      <c r="C20" s="126"/>
      <c r="D20" s="126"/>
      <c r="E20" s="126"/>
      <c r="F20" s="126"/>
      <c r="G20" s="126"/>
      <c r="H20" s="129" t="str">
        <f>"Total "&amp;LEFT(A7,2)</f>
        <v>Total I1</v>
      </c>
      <c r="I20" s="130">
        <f>SUM(I10:I19)</f>
        <v>0</v>
      </c>
    </row>
    <row r="22" spans="1:31" ht="33.75" customHeight="1" x14ac:dyDescent="0.2">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topLeftCell="A4" workbookViewId="0">
      <selection activeCell="I10" sqref="I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6" x14ac:dyDescent="0.2">
      <c r="A1" s="276" t="str">
        <f>'Date initiale'!C3</f>
        <v>Universitatea de Arhitectură și Urbanism "Ion Mincu" București</v>
      </c>
      <c r="B1" s="276"/>
      <c r="C1" s="276"/>
      <c r="D1" s="2"/>
      <c r="E1" s="2"/>
      <c r="F1" s="3"/>
      <c r="G1" s="3"/>
      <c r="H1" s="3"/>
      <c r="I1" s="3"/>
    </row>
    <row r="2" spans="1:31" ht="16" x14ac:dyDescent="0.2">
      <c r="A2" s="276" t="str">
        <f>'Date initiale'!B4&amp;" "&amp;'Date initiale'!C4</f>
        <v>Facultatea ARHITECTURA DE INTERIOR</v>
      </c>
      <c r="B2" s="276"/>
      <c r="C2" s="276"/>
      <c r="D2" s="2"/>
      <c r="E2" s="2"/>
      <c r="F2" s="3"/>
      <c r="G2" s="3"/>
      <c r="H2" s="3"/>
      <c r="I2" s="3"/>
    </row>
    <row r="3" spans="1:31" ht="16" x14ac:dyDescent="0.2">
      <c r="A3" s="276" t="str">
        <f>'Date initiale'!B5&amp;" "&amp;'Date initiale'!C5</f>
        <v>Departamentul Studiul Formei si Ambient</v>
      </c>
      <c r="B3" s="276"/>
      <c r="C3" s="276"/>
      <c r="D3" s="2"/>
      <c r="E3" s="2"/>
      <c r="F3" s="2"/>
      <c r="G3" s="2"/>
      <c r="H3" s="2"/>
      <c r="I3" s="2"/>
    </row>
    <row r="4" spans="1:31" ht="16" x14ac:dyDescent="0.2">
      <c r="A4" s="432" t="str">
        <f>'Date initiale'!C6&amp;", "&amp;'Date initiale'!C7</f>
        <v>Untanu Sorana Blanca, conferentiar 7</v>
      </c>
      <c r="B4" s="432"/>
      <c r="C4" s="432"/>
      <c r="D4" s="2"/>
      <c r="E4" s="2"/>
      <c r="F4" s="3"/>
      <c r="G4" s="3"/>
      <c r="H4" s="3"/>
      <c r="I4" s="3"/>
    </row>
    <row r="5" spans="1:31" s="197" customFormat="1" ht="16" x14ac:dyDescent="0.2">
      <c r="A5" s="277"/>
      <c r="B5" s="277"/>
      <c r="C5" s="277"/>
      <c r="D5" s="2"/>
      <c r="E5" s="2"/>
      <c r="F5" s="3"/>
      <c r="G5" s="3"/>
      <c r="H5" s="3"/>
      <c r="I5" s="3"/>
    </row>
    <row r="6" spans="1:31" ht="16" x14ac:dyDescent="0.2">
      <c r="A6" s="431" t="s">
        <v>110</v>
      </c>
      <c r="B6" s="431"/>
      <c r="C6" s="431"/>
      <c r="D6" s="431"/>
      <c r="E6" s="431"/>
      <c r="F6" s="431"/>
      <c r="G6" s="431"/>
      <c r="H6" s="431"/>
      <c r="I6" s="431"/>
    </row>
    <row r="7" spans="1:31" ht="16" x14ac:dyDescent="0.2">
      <c r="A7" s="431" t="str">
        <f>'Descriere indicatori'!B5&amp;". "&amp;'Descriere indicatori'!C5</f>
        <v xml:space="preserve">I2. Cărţi de autor publicate la edituri cu prestigiu naţional* </v>
      </c>
      <c r="B7" s="431"/>
      <c r="C7" s="431"/>
      <c r="D7" s="431"/>
      <c r="E7" s="431"/>
      <c r="F7" s="431"/>
      <c r="G7" s="431"/>
      <c r="H7" s="431"/>
      <c r="I7" s="431"/>
    </row>
    <row r="8" spans="1:31" ht="17" thickBot="1" x14ac:dyDescent="0.25">
      <c r="A8" s="39"/>
      <c r="B8" s="39"/>
      <c r="C8" s="39"/>
      <c r="D8" s="39"/>
      <c r="E8" s="39"/>
      <c r="F8" s="39"/>
      <c r="G8" s="39"/>
      <c r="H8" s="39"/>
      <c r="I8" s="39"/>
    </row>
    <row r="9" spans="1:31" s="6" customFormat="1" ht="65" thickBot="1" x14ac:dyDescent="0.25">
      <c r="A9" s="207" t="s">
        <v>55</v>
      </c>
      <c r="B9" s="208" t="s">
        <v>83</v>
      </c>
      <c r="C9" s="208" t="s">
        <v>84</v>
      </c>
      <c r="D9" s="208" t="s">
        <v>85</v>
      </c>
      <c r="E9" s="208" t="s">
        <v>86</v>
      </c>
      <c r="F9" s="209" t="s">
        <v>87</v>
      </c>
      <c r="G9" s="208" t="s">
        <v>88</v>
      </c>
      <c r="H9" s="208" t="s">
        <v>89</v>
      </c>
      <c r="I9" s="210" t="s">
        <v>90</v>
      </c>
      <c r="J9" s="4"/>
      <c r="K9" s="282" t="s">
        <v>108</v>
      </c>
      <c r="L9" s="5"/>
      <c r="M9" s="5"/>
      <c r="N9" s="5"/>
      <c r="O9" s="5"/>
      <c r="P9" s="5"/>
      <c r="Q9" s="5"/>
      <c r="R9" s="5"/>
      <c r="S9" s="5"/>
      <c r="T9" s="5"/>
      <c r="U9" s="5"/>
      <c r="V9" s="5"/>
      <c r="W9" s="5"/>
      <c r="X9" s="5"/>
      <c r="Y9" s="5"/>
      <c r="Z9" s="5"/>
      <c r="AA9" s="5"/>
      <c r="AB9" s="5"/>
      <c r="AC9" s="5"/>
      <c r="AD9" s="5"/>
      <c r="AE9" s="5"/>
    </row>
    <row r="10" spans="1:31" s="6" customFormat="1" ht="64" x14ac:dyDescent="0.2">
      <c r="A10" s="131">
        <v>1</v>
      </c>
      <c r="B10" s="132" t="s">
        <v>277</v>
      </c>
      <c r="C10" s="133" t="s">
        <v>278</v>
      </c>
      <c r="D10" s="132" t="s">
        <v>279</v>
      </c>
      <c r="E10" s="134" t="s">
        <v>280</v>
      </c>
      <c r="F10" s="135">
        <v>2017</v>
      </c>
      <c r="G10" s="132" t="s">
        <v>281</v>
      </c>
      <c r="H10" s="132" t="s">
        <v>281</v>
      </c>
      <c r="I10" s="339">
        <v>15</v>
      </c>
      <c r="J10" s="7"/>
      <c r="K10" s="283">
        <v>15</v>
      </c>
      <c r="L10" s="7" t="s">
        <v>246</v>
      </c>
      <c r="M10" s="7"/>
      <c r="N10" s="7"/>
      <c r="O10" s="7"/>
      <c r="P10" s="7"/>
      <c r="Q10" s="7"/>
      <c r="R10" s="7"/>
      <c r="S10" s="7"/>
      <c r="T10" s="7"/>
      <c r="U10" s="7"/>
      <c r="V10" s="7"/>
      <c r="W10" s="7"/>
      <c r="X10" s="7"/>
      <c r="Y10" s="7"/>
      <c r="Z10" s="7"/>
      <c r="AA10" s="7"/>
      <c r="AB10" s="7"/>
      <c r="AC10" s="7"/>
      <c r="AD10" s="7"/>
      <c r="AE10" s="7"/>
    </row>
    <row r="11" spans="1:31" s="6" customFormat="1" ht="16" x14ac:dyDescent="0.2">
      <c r="A11" s="136">
        <f>A10+1</f>
        <v>2</v>
      </c>
      <c r="B11" s="137"/>
      <c r="C11" s="138"/>
      <c r="D11" s="137"/>
      <c r="E11" s="138"/>
      <c r="F11" s="139"/>
      <c r="G11" s="137"/>
      <c r="H11" s="137"/>
      <c r="I11" s="340"/>
      <c r="J11" s="7"/>
      <c r="K11" s="58"/>
      <c r="L11" s="7"/>
      <c r="M11" s="7"/>
      <c r="N11" s="7"/>
      <c r="O11" s="7"/>
      <c r="P11" s="7"/>
      <c r="Q11" s="7"/>
      <c r="R11" s="7"/>
      <c r="S11" s="7"/>
      <c r="T11" s="7"/>
      <c r="U11" s="7"/>
      <c r="V11" s="7"/>
      <c r="W11" s="7"/>
      <c r="X11" s="7"/>
      <c r="Y11" s="7"/>
      <c r="Z11" s="7"/>
      <c r="AA11" s="7"/>
      <c r="AB11" s="7"/>
      <c r="AC11" s="7"/>
      <c r="AD11" s="7"/>
      <c r="AE11" s="7"/>
    </row>
    <row r="12" spans="1:31" s="6" customFormat="1" ht="16" x14ac:dyDescent="0.2">
      <c r="A12" s="136">
        <f t="shared" ref="A12:A19" si="0">A11+1</f>
        <v>3</v>
      </c>
      <c r="B12" s="138"/>
      <c r="C12" s="138"/>
      <c r="D12" s="137"/>
      <c r="E12" s="138"/>
      <c r="F12" s="139"/>
      <c r="G12" s="140"/>
      <c r="H12" s="137"/>
      <c r="I12" s="340"/>
      <c r="J12" s="7"/>
      <c r="K12" s="7"/>
      <c r="L12" s="7"/>
      <c r="M12" s="7"/>
      <c r="N12" s="7"/>
      <c r="O12" s="7"/>
      <c r="P12" s="7"/>
      <c r="Q12" s="7"/>
      <c r="R12" s="7"/>
      <c r="S12" s="7"/>
      <c r="T12" s="7"/>
      <c r="U12" s="7"/>
      <c r="V12" s="7"/>
      <c r="W12" s="7"/>
      <c r="X12" s="7"/>
      <c r="Y12" s="7"/>
      <c r="Z12" s="7"/>
      <c r="AA12" s="7"/>
      <c r="AB12" s="7"/>
      <c r="AC12" s="7"/>
      <c r="AD12" s="7"/>
      <c r="AE12" s="7"/>
    </row>
    <row r="13" spans="1:31" s="6" customFormat="1" ht="16" x14ac:dyDescent="0.2">
      <c r="A13" s="136">
        <f t="shared" si="0"/>
        <v>4</v>
      </c>
      <c r="B13" s="138"/>
      <c r="C13" s="138"/>
      <c r="D13" s="137"/>
      <c r="E13" s="138"/>
      <c r="F13" s="139"/>
      <c r="G13" s="140"/>
      <c r="H13" s="140"/>
      <c r="I13" s="340"/>
      <c r="J13" s="7"/>
      <c r="K13" s="7"/>
      <c r="L13" s="7"/>
      <c r="M13" s="7"/>
      <c r="N13" s="7"/>
      <c r="O13" s="7"/>
      <c r="P13" s="7"/>
      <c r="Q13" s="7"/>
      <c r="R13" s="7"/>
      <c r="S13" s="7"/>
      <c r="T13" s="7"/>
      <c r="U13" s="7"/>
      <c r="V13" s="7"/>
      <c r="W13" s="7"/>
      <c r="X13" s="7"/>
      <c r="Y13" s="7"/>
      <c r="Z13" s="7"/>
      <c r="AA13" s="7"/>
      <c r="AB13" s="7"/>
      <c r="AC13" s="7"/>
      <c r="AD13" s="7"/>
      <c r="AE13" s="7"/>
    </row>
    <row r="14" spans="1:31" s="6" customFormat="1" ht="16" x14ac:dyDescent="0.2">
      <c r="A14" s="136">
        <f t="shared" si="0"/>
        <v>5</v>
      </c>
      <c r="B14" s="137"/>
      <c r="C14" s="138"/>
      <c r="D14" s="137"/>
      <c r="E14" s="138"/>
      <c r="F14" s="139"/>
      <c r="G14" s="137"/>
      <c r="H14" s="137"/>
      <c r="I14" s="340"/>
      <c r="J14" s="7"/>
      <c r="K14" s="7"/>
      <c r="L14" s="7"/>
      <c r="M14" s="7"/>
      <c r="N14" s="7"/>
      <c r="O14" s="7"/>
      <c r="P14" s="7"/>
      <c r="Q14" s="7"/>
      <c r="R14" s="7"/>
      <c r="S14" s="7"/>
      <c r="T14" s="7"/>
      <c r="U14" s="7"/>
      <c r="V14" s="7"/>
      <c r="W14" s="7"/>
      <c r="X14" s="7"/>
      <c r="Y14" s="7"/>
      <c r="Z14" s="7"/>
      <c r="AA14" s="7"/>
      <c r="AB14" s="7"/>
      <c r="AC14" s="7"/>
      <c r="AD14" s="7"/>
      <c r="AE14" s="7"/>
    </row>
    <row r="15" spans="1:31" s="6" customFormat="1" ht="16" x14ac:dyDescent="0.2">
      <c r="A15" s="136">
        <f t="shared" si="0"/>
        <v>6</v>
      </c>
      <c r="B15" s="138"/>
      <c r="C15" s="138"/>
      <c r="D15" s="137"/>
      <c r="E15" s="138"/>
      <c r="F15" s="139"/>
      <c r="G15" s="140"/>
      <c r="H15" s="137"/>
      <c r="I15" s="340"/>
      <c r="J15" s="7"/>
      <c r="K15" s="7"/>
      <c r="L15" s="7"/>
      <c r="M15" s="7"/>
      <c r="N15" s="7"/>
      <c r="O15" s="7"/>
      <c r="P15" s="7"/>
      <c r="Q15" s="7"/>
      <c r="R15" s="7"/>
      <c r="S15" s="7"/>
      <c r="T15" s="7"/>
      <c r="U15" s="7"/>
      <c r="V15" s="7"/>
      <c r="W15" s="7"/>
      <c r="X15" s="7"/>
      <c r="Y15" s="7"/>
      <c r="Z15" s="7"/>
      <c r="AA15" s="7"/>
      <c r="AB15" s="7"/>
      <c r="AC15" s="7"/>
      <c r="AD15" s="7"/>
      <c r="AE15" s="7"/>
    </row>
    <row r="16" spans="1:31" s="6" customFormat="1" ht="16" x14ac:dyDescent="0.2">
      <c r="A16" s="136">
        <f t="shared" si="0"/>
        <v>7</v>
      </c>
      <c r="B16" s="138"/>
      <c r="C16" s="138"/>
      <c r="D16" s="137"/>
      <c r="E16" s="138"/>
      <c r="F16" s="139"/>
      <c r="G16" s="140"/>
      <c r="H16" s="140"/>
      <c r="I16" s="340"/>
      <c r="J16" s="7"/>
      <c r="K16" s="7"/>
      <c r="L16" s="7"/>
      <c r="M16" s="7"/>
      <c r="N16" s="7"/>
      <c r="O16" s="7"/>
      <c r="P16" s="7"/>
      <c r="Q16" s="7"/>
      <c r="R16" s="7"/>
      <c r="S16" s="7"/>
      <c r="T16" s="7"/>
      <c r="U16" s="7"/>
      <c r="V16" s="7"/>
      <c r="W16" s="7"/>
      <c r="X16" s="7"/>
      <c r="Y16" s="7"/>
      <c r="Z16" s="7"/>
      <c r="AA16" s="7"/>
      <c r="AB16" s="7"/>
      <c r="AC16" s="7"/>
      <c r="AD16" s="7"/>
      <c r="AE16" s="7"/>
    </row>
    <row r="17" spans="1:31" s="6" customFormat="1" ht="16" x14ac:dyDescent="0.2">
      <c r="A17" s="136">
        <f t="shared" si="0"/>
        <v>8</v>
      </c>
      <c r="B17" s="141"/>
      <c r="C17" s="138"/>
      <c r="D17" s="141"/>
      <c r="E17" s="142"/>
      <c r="F17" s="139"/>
      <c r="G17" s="140"/>
      <c r="H17" s="140"/>
      <c r="I17" s="340"/>
      <c r="J17" s="7"/>
      <c r="K17" s="7"/>
      <c r="L17" s="7"/>
      <c r="M17" s="7"/>
      <c r="N17" s="7"/>
      <c r="O17" s="7"/>
      <c r="P17" s="7"/>
      <c r="Q17" s="7"/>
      <c r="R17" s="7"/>
      <c r="S17" s="7"/>
      <c r="T17" s="7"/>
      <c r="U17" s="7"/>
      <c r="V17" s="7"/>
      <c r="W17" s="7"/>
      <c r="X17" s="7"/>
      <c r="Y17" s="7"/>
      <c r="Z17" s="7"/>
      <c r="AA17" s="7"/>
      <c r="AB17" s="7"/>
      <c r="AC17" s="7"/>
      <c r="AD17" s="7"/>
      <c r="AE17" s="7"/>
    </row>
    <row r="18" spans="1:31" s="6" customFormat="1" ht="16" x14ac:dyDescent="0.2">
      <c r="A18" s="136">
        <f t="shared" si="0"/>
        <v>9</v>
      </c>
      <c r="B18" s="141"/>
      <c r="C18" s="138"/>
      <c r="D18" s="141"/>
      <c r="E18" s="142"/>
      <c r="F18" s="139"/>
      <c r="G18" s="140"/>
      <c r="H18" s="140"/>
      <c r="I18" s="340"/>
      <c r="J18" s="7"/>
      <c r="K18" s="7"/>
      <c r="L18" s="7"/>
      <c r="M18" s="7"/>
      <c r="N18" s="7"/>
      <c r="O18" s="7"/>
      <c r="P18" s="7"/>
      <c r="Q18" s="7"/>
      <c r="R18" s="7"/>
      <c r="S18" s="7"/>
      <c r="T18" s="7"/>
      <c r="U18" s="7"/>
      <c r="V18" s="7"/>
      <c r="W18" s="7"/>
      <c r="X18" s="7"/>
      <c r="Y18" s="7"/>
      <c r="Z18" s="7"/>
      <c r="AA18" s="7"/>
      <c r="AB18" s="7"/>
      <c r="AC18" s="7"/>
      <c r="AD18" s="7"/>
      <c r="AE18" s="7"/>
    </row>
    <row r="19" spans="1:31" s="6" customFormat="1" ht="17" thickBot="1" x14ac:dyDescent="0.25">
      <c r="A19" s="143">
        <f t="shared" si="0"/>
        <v>10</v>
      </c>
      <c r="B19" s="144"/>
      <c r="C19" s="145"/>
      <c r="D19" s="144"/>
      <c r="E19" s="145"/>
      <c r="F19" s="146"/>
      <c r="G19" s="146"/>
      <c r="H19" s="146"/>
      <c r="I19" s="341"/>
      <c r="J19" s="8"/>
      <c r="K19" s="9"/>
      <c r="L19" s="9"/>
      <c r="M19" s="9"/>
      <c r="N19" s="9"/>
      <c r="O19" s="9"/>
      <c r="P19" s="9"/>
      <c r="Q19" s="9"/>
      <c r="R19" s="9"/>
      <c r="S19" s="9"/>
      <c r="T19" s="9"/>
      <c r="U19" s="10"/>
      <c r="V19" s="10"/>
      <c r="W19" s="10"/>
      <c r="X19" s="10"/>
      <c r="Y19" s="10"/>
      <c r="Z19" s="10"/>
      <c r="AA19" s="10"/>
      <c r="AB19" s="10"/>
      <c r="AC19" s="10"/>
      <c r="AD19" s="10"/>
      <c r="AE19" s="10"/>
    </row>
    <row r="20" spans="1:31" s="6" customFormat="1" ht="17" thickBot="1" x14ac:dyDescent="0.25">
      <c r="A20" s="385"/>
      <c r="B20" s="147"/>
      <c r="C20" s="147"/>
      <c r="D20" s="147"/>
      <c r="E20" s="147"/>
      <c r="F20" s="147"/>
      <c r="G20" s="147"/>
      <c r="H20" s="129" t="str">
        <f>"Total "&amp;LEFT(A7,2)</f>
        <v>Total I2</v>
      </c>
      <c r="I20" s="152">
        <f>SUM(I10:I19)</f>
        <v>15</v>
      </c>
      <c r="J20" s="9"/>
      <c r="K20" s="9"/>
      <c r="L20" s="10"/>
      <c r="M20" s="10"/>
      <c r="N20" s="10"/>
      <c r="O20" s="10"/>
      <c r="P20" s="10"/>
      <c r="Q20" s="10"/>
      <c r="R20" s="10"/>
      <c r="S20" s="10"/>
      <c r="T20" s="10"/>
      <c r="U20" s="10"/>
      <c r="V20" s="10"/>
    </row>
    <row r="21" spans="1:31" s="6" customFormat="1" ht="16" x14ac:dyDescent="0.2">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x14ac:dyDescent="0.2">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c r="J22" s="9"/>
      <c r="K22" s="9"/>
      <c r="L22" s="10"/>
      <c r="M22" s="10"/>
      <c r="N22" s="10"/>
      <c r="O22" s="10"/>
      <c r="P22" s="10"/>
      <c r="Q22" s="10"/>
      <c r="R22" s="10"/>
      <c r="S22" s="10"/>
      <c r="T22" s="10"/>
      <c r="U22" s="10"/>
      <c r="V22" s="10"/>
    </row>
    <row r="23" spans="1:31" s="6" customFormat="1" ht="16" x14ac:dyDescent="0.2">
      <c r="A23" s="8"/>
      <c r="B23" s="9"/>
      <c r="C23" s="9"/>
      <c r="D23" s="9"/>
      <c r="E23" s="9"/>
      <c r="F23" s="9"/>
      <c r="G23" s="9"/>
      <c r="H23" s="9"/>
      <c r="I23" s="9"/>
      <c r="J23" s="9"/>
      <c r="K23" s="9"/>
      <c r="L23" s="10"/>
      <c r="M23" s="10"/>
      <c r="N23" s="10"/>
      <c r="O23" s="10"/>
      <c r="P23" s="10"/>
      <c r="Q23" s="10"/>
      <c r="R23" s="10"/>
      <c r="S23" s="10"/>
      <c r="T23" s="10"/>
      <c r="U23" s="10"/>
      <c r="V23" s="10"/>
    </row>
    <row r="24" spans="1:31" s="6" customFormat="1" ht="16" x14ac:dyDescent="0.2">
      <c r="A24" s="8"/>
      <c r="B24" s="9"/>
      <c r="C24" s="9"/>
      <c r="D24" s="9"/>
      <c r="E24" s="9"/>
      <c r="F24" s="9"/>
      <c r="G24" s="9"/>
      <c r="H24" s="9"/>
      <c r="I24" s="9"/>
      <c r="J24" s="9"/>
      <c r="K24" s="9"/>
      <c r="L24" s="10"/>
      <c r="M24" s="10"/>
      <c r="N24" s="10"/>
      <c r="O24" s="10"/>
      <c r="P24" s="10"/>
      <c r="Q24" s="10"/>
      <c r="R24" s="10"/>
      <c r="S24" s="10"/>
      <c r="T24" s="10"/>
      <c r="U24" s="10"/>
      <c r="V24" s="10"/>
    </row>
    <row r="25" spans="1:31" s="6" customFormat="1" ht="16" x14ac:dyDescent="0.2">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12" x14ac:dyDescent="0.2">
      <c r="A1" s="276" t="str">
        <f>'Date initiale'!C3</f>
        <v>Universitatea de Arhitectură și Urbanism "Ion Mincu" București</v>
      </c>
      <c r="B1" s="276"/>
      <c r="C1" s="276"/>
    </row>
    <row r="2" spans="1:12" x14ac:dyDescent="0.2">
      <c r="A2" s="276" t="str">
        <f>'Date initiale'!B4&amp;" "&amp;'Date initiale'!C4</f>
        <v>Facultatea ARHITECTURA DE INTERIOR</v>
      </c>
      <c r="B2" s="276"/>
      <c r="C2" s="276"/>
    </row>
    <row r="3" spans="1:12" x14ac:dyDescent="0.2">
      <c r="A3" s="276" t="str">
        <f>'Date initiale'!B5&amp;" "&amp;'Date initiale'!C5</f>
        <v>Departamentul Studiul Formei si Ambient</v>
      </c>
      <c r="B3" s="276"/>
      <c r="C3" s="276"/>
    </row>
    <row r="4" spans="1:12" x14ac:dyDescent="0.2">
      <c r="A4" s="126" t="str">
        <f>'Date initiale'!C6&amp;", "&amp;'Date initiale'!C7</f>
        <v>Untanu Sorana Blanca, conferentiar 7</v>
      </c>
      <c r="B4" s="126"/>
      <c r="C4" s="126"/>
    </row>
    <row r="5" spans="1:12" s="197" customFormat="1" x14ac:dyDescent="0.2">
      <c r="A5" s="126"/>
      <c r="B5" s="126"/>
      <c r="C5" s="126"/>
    </row>
    <row r="6" spans="1:12" ht="16" x14ac:dyDescent="0.2">
      <c r="A6" s="431" t="s">
        <v>110</v>
      </c>
      <c r="B6" s="431"/>
      <c r="C6" s="431"/>
      <c r="D6" s="431"/>
      <c r="E6" s="431"/>
      <c r="F6" s="431"/>
      <c r="G6" s="431"/>
      <c r="H6" s="431"/>
      <c r="I6" s="431"/>
    </row>
    <row r="7" spans="1:12" ht="16" x14ac:dyDescent="0.2">
      <c r="A7" s="431" t="str">
        <f>'Descriere indicatori'!B6&amp;". "&amp;'Descriere indicatori'!C6</f>
        <v xml:space="preserve">I3. Capitole de autor cuprinse în cărţi publicate la edituri cu prestigiu naţional* </v>
      </c>
      <c r="B7" s="431"/>
      <c r="C7" s="431"/>
      <c r="D7" s="431"/>
      <c r="E7" s="431"/>
      <c r="F7" s="431"/>
      <c r="G7" s="431"/>
      <c r="H7" s="431"/>
      <c r="I7" s="431"/>
    </row>
    <row r="8" spans="1:12" ht="17" thickBot="1" x14ac:dyDescent="0.25">
      <c r="A8" s="39"/>
      <c r="B8" s="39"/>
      <c r="C8" s="39"/>
      <c r="D8" s="39"/>
      <c r="E8" s="39"/>
      <c r="F8" s="39"/>
      <c r="G8" s="39"/>
      <c r="H8" s="39"/>
      <c r="I8" s="39"/>
    </row>
    <row r="9" spans="1:12" ht="65" thickBot="1" x14ac:dyDescent="0.25">
      <c r="A9" s="203" t="s">
        <v>55</v>
      </c>
      <c r="B9" s="204" t="s">
        <v>83</v>
      </c>
      <c r="C9" s="204" t="s">
        <v>175</v>
      </c>
      <c r="D9" s="204" t="s">
        <v>85</v>
      </c>
      <c r="E9" s="204" t="s">
        <v>86</v>
      </c>
      <c r="F9" s="205" t="s">
        <v>87</v>
      </c>
      <c r="G9" s="204" t="s">
        <v>88</v>
      </c>
      <c r="H9" s="204" t="s">
        <v>89</v>
      </c>
      <c r="I9" s="206" t="s">
        <v>90</v>
      </c>
      <c r="K9" s="282" t="s">
        <v>108</v>
      </c>
    </row>
    <row r="10" spans="1:12" x14ac:dyDescent="0.2">
      <c r="A10" s="199">
        <v>1</v>
      </c>
      <c r="B10" s="154"/>
      <c r="C10" s="154"/>
      <c r="D10" s="154"/>
      <c r="E10" s="154"/>
      <c r="F10" s="155"/>
      <c r="G10" s="156"/>
      <c r="H10" s="155"/>
      <c r="I10" s="342"/>
      <c r="K10" s="283">
        <v>10</v>
      </c>
      <c r="L10" s="399" t="s">
        <v>247</v>
      </c>
    </row>
    <row r="11" spans="1:12" x14ac:dyDescent="0.2">
      <c r="A11" s="115">
        <f>A10+1</f>
        <v>2</v>
      </c>
      <c r="B11" s="42"/>
      <c r="C11" s="42"/>
      <c r="D11" s="148"/>
      <c r="E11" s="42"/>
      <c r="F11" s="42"/>
      <c r="G11" s="42"/>
      <c r="H11" s="42"/>
      <c r="I11" s="343"/>
      <c r="K11" s="58"/>
    </row>
    <row r="12" spans="1:12" x14ac:dyDescent="0.2">
      <c r="A12" s="158">
        <f t="shared" ref="A12:A19" si="0">A11+1</f>
        <v>3</v>
      </c>
      <c r="B12" s="127"/>
      <c r="C12" s="150"/>
      <c r="D12" s="148"/>
      <c r="E12" s="159"/>
      <c r="F12" s="120"/>
      <c r="G12" s="120"/>
      <c r="H12" s="120"/>
      <c r="I12" s="344"/>
    </row>
    <row r="13" spans="1:12" x14ac:dyDescent="0.2">
      <c r="A13" s="158">
        <f t="shared" si="0"/>
        <v>4</v>
      </c>
      <c r="B13" s="151"/>
      <c r="C13" s="42"/>
      <c r="D13" s="42"/>
      <c r="E13" s="42"/>
      <c r="F13" s="119"/>
      <c r="G13" s="119"/>
      <c r="H13" s="119"/>
      <c r="I13" s="337"/>
    </row>
    <row r="14" spans="1:12" s="197" customFormat="1" x14ac:dyDescent="0.2">
      <c r="A14" s="158">
        <f t="shared" si="0"/>
        <v>5</v>
      </c>
      <c r="B14" s="118"/>
      <c r="C14" s="42"/>
      <c r="D14" s="42"/>
      <c r="E14" s="42"/>
      <c r="F14" s="119"/>
      <c r="G14" s="119"/>
      <c r="H14" s="119"/>
      <c r="I14" s="345"/>
    </row>
    <row r="15" spans="1:12" s="197" customFormat="1" x14ac:dyDescent="0.2">
      <c r="A15" s="158">
        <f t="shared" si="0"/>
        <v>6</v>
      </c>
      <c r="B15" s="151"/>
      <c r="C15" s="42"/>
      <c r="D15" s="42"/>
      <c r="E15" s="118"/>
      <c r="F15" s="119"/>
      <c r="G15" s="119"/>
      <c r="H15" s="119"/>
      <c r="I15" s="337"/>
    </row>
    <row r="16" spans="1:12" x14ac:dyDescent="0.2">
      <c r="A16" s="158">
        <f t="shared" si="0"/>
        <v>7</v>
      </c>
      <c r="B16" s="118"/>
      <c r="C16" s="42"/>
      <c r="D16" s="42"/>
      <c r="E16" s="42"/>
      <c r="F16" s="119"/>
      <c r="G16" s="119"/>
      <c r="H16" s="119"/>
      <c r="I16" s="345"/>
    </row>
    <row r="17" spans="1:9" x14ac:dyDescent="0.2">
      <c r="A17" s="158">
        <f t="shared" si="0"/>
        <v>8</v>
      </c>
      <c r="B17" s="151"/>
      <c r="C17" s="42"/>
      <c r="D17" s="42"/>
      <c r="E17" s="118"/>
      <c r="F17" s="119"/>
      <c r="G17" s="119"/>
      <c r="H17" s="119"/>
      <c r="I17" s="337"/>
    </row>
    <row r="18" spans="1:9" x14ac:dyDescent="0.2">
      <c r="A18" s="158">
        <f t="shared" si="0"/>
        <v>9</v>
      </c>
      <c r="B18" s="149"/>
      <c r="C18" s="159"/>
      <c r="D18" s="148"/>
      <c r="E18" s="153"/>
      <c r="F18" s="120"/>
      <c r="G18" s="120"/>
      <c r="H18" s="120"/>
      <c r="I18" s="337"/>
    </row>
    <row r="19" spans="1:9" ht="16" thickBot="1" x14ac:dyDescent="0.25">
      <c r="A19" s="160">
        <f t="shared" si="0"/>
        <v>10</v>
      </c>
      <c r="B19" s="161"/>
      <c r="C19" s="162"/>
      <c r="D19" s="162"/>
      <c r="E19" s="162"/>
      <c r="F19" s="124"/>
      <c r="G19" s="124"/>
      <c r="H19" s="124"/>
      <c r="I19" s="338"/>
    </row>
    <row r="20" spans="1:9" ht="16" thickBot="1" x14ac:dyDescent="0.25">
      <c r="A20" s="373"/>
      <c r="B20" s="126"/>
      <c r="C20" s="126"/>
      <c r="D20" s="126"/>
      <c r="E20" s="126"/>
      <c r="F20" s="126"/>
      <c r="G20" s="126"/>
      <c r="H20" s="129" t="str">
        <f>"Total "&amp;LEFT(A7,2)</f>
        <v>Total I3</v>
      </c>
      <c r="I20" s="130">
        <f>SUM(I10:I19)</f>
        <v>0</v>
      </c>
    </row>
    <row r="22" spans="1:9" ht="33.75" customHeight="1" x14ac:dyDescent="0.2">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A22" sqref="A22:I22"/>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76" t="str">
        <f>'Date initiale'!C3</f>
        <v>Universitatea de Arhitectură și Urbanism "Ion Mincu" București</v>
      </c>
      <c r="B1" s="276"/>
      <c r="C1" s="276"/>
    </row>
    <row r="2" spans="1:12" x14ac:dyDescent="0.2">
      <c r="A2" s="276" t="str">
        <f>'Date initiale'!B4&amp;" "&amp;'Date initiale'!C4</f>
        <v>Facultatea ARHITECTURA DE INTERIOR</v>
      </c>
      <c r="B2" s="276"/>
      <c r="C2" s="276"/>
    </row>
    <row r="3" spans="1:12" x14ac:dyDescent="0.2">
      <c r="A3" s="276" t="str">
        <f>'Date initiale'!B5&amp;" "&amp;'Date initiale'!C5</f>
        <v>Departamentul Studiul Formei si Ambient</v>
      </c>
      <c r="B3" s="276"/>
      <c r="C3" s="276"/>
    </row>
    <row r="4" spans="1:12" x14ac:dyDescent="0.2">
      <c r="A4" s="126" t="str">
        <f>'Date initiale'!C6&amp;", "&amp;'Date initiale'!C7</f>
        <v>Untanu Sorana Blanca, conferentiar 7</v>
      </c>
      <c r="B4" s="126"/>
      <c r="C4" s="126"/>
    </row>
    <row r="5" spans="1:12" s="197" customFormat="1" x14ac:dyDescent="0.2">
      <c r="A5" s="126"/>
      <c r="B5" s="126"/>
      <c r="C5" s="126"/>
    </row>
    <row r="6" spans="1:12" ht="16" x14ac:dyDescent="0.2">
      <c r="A6" s="431" t="s">
        <v>110</v>
      </c>
      <c r="B6" s="431"/>
      <c r="C6" s="431"/>
      <c r="D6" s="431"/>
      <c r="E6" s="431"/>
      <c r="F6" s="431"/>
      <c r="G6" s="431"/>
      <c r="H6" s="431"/>
      <c r="I6" s="431"/>
    </row>
    <row r="7" spans="1:12" ht="16" x14ac:dyDescent="0.2">
      <c r="A7" s="431" t="str">
        <f>'Descriere indicatori'!B7&amp;". "&amp;'Descriere indicatori'!C7</f>
        <v xml:space="preserve">I4. Articole in extenso în reviste ştiinţifice de specialitate* </v>
      </c>
      <c r="B7" s="431"/>
      <c r="C7" s="431"/>
      <c r="D7" s="431"/>
      <c r="E7" s="431"/>
      <c r="F7" s="431"/>
      <c r="G7" s="431"/>
      <c r="H7" s="431"/>
      <c r="I7" s="431"/>
    </row>
    <row r="8" spans="1:12" ht="16" thickBot="1" x14ac:dyDescent="0.25">
      <c r="A8" s="163"/>
      <c r="B8" s="163"/>
      <c r="C8" s="163"/>
      <c r="D8" s="163"/>
      <c r="E8" s="163"/>
      <c r="F8" s="163"/>
      <c r="G8" s="163"/>
      <c r="H8" s="163"/>
      <c r="I8" s="163"/>
    </row>
    <row r="9" spans="1:12" ht="33" thickBot="1" x14ac:dyDescent="0.25">
      <c r="A9" s="203" t="s">
        <v>55</v>
      </c>
      <c r="B9" s="166" t="s">
        <v>83</v>
      </c>
      <c r="C9" s="166" t="s">
        <v>56</v>
      </c>
      <c r="D9" s="166" t="s">
        <v>57</v>
      </c>
      <c r="E9" s="166" t="s">
        <v>80</v>
      </c>
      <c r="F9" s="167" t="s">
        <v>87</v>
      </c>
      <c r="G9" s="166" t="s">
        <v>58</v>
      </c>
      <c r="H9" s="166" t="s">
        <v>111</v>
      </c>
      <c r="I9" s="168" t="s">
        <v>90</v>
      </c>
      <c r="K9" s="282" t="s">
        <v>108</v>
      </c>
    </row>
    <row r="10" spans="1:12" x14ac:dyDescent="0.2">
      <c r="A10" s="111">
        <v>1</v>
      </c>
      <c r="B10" s="112"/>
      <c r="C10" s="112"/>
      <c r="D10" s="112"/>
      <c r="E10" s="113"/>
      <c r="F10" s="114"/>
      <c r="G10" s="114"/>
      <c r="H10" s="114"/>
      <c r="I10" s="346"/>
      <c r="K10" s="283">
        <v>10</v>
      </c>
      <c r="L10" s="399" t="s">
        <v>248</v>
      </c>
    </row>
    <row r="11" spans="1:12" x14ac:dyDescent="0.2">
      <c r="A11" s="115">
        <f>A10+1</f>
        <v>2</v>
      </c>
      <c r="B11" s="116"/>
      <c r="C11" s="117"/>
      <c r="D11" s="116"/>
      <c r="E11" s="118"/>
      <c r="F11" s="119"/>
      <c r="G11" s="120"/>
      <c r="H11" s="120"/>
      <c r="I11" s="340"/>
      <c r="K11" s="58"/>
    </row>
    <row r="12" spans="1:12" x14ac:dyDescent="0.2">
      <c r="A12" s="115">
        <f t="shared" ref="A12:A17" si="0">A11+1</f>
        <v>3</v>
      </c>
      <c r="B12" s="117"/>
      <c r="C12" s="117"/>
      <c r="D12" s="117"/>
      <c r="E12" s="118"/>
      <c r="F12" s="119"/>
      <c r="G12" s="120"/>
      <c r="H12" s="120"/>
      <c r="I12" s="340"/>
    </row>
    <row r="13" spans="1:12" x14ac:dyDescent="0.2">
      <c r="A13" s="115">
        <f t="shared" si="0"/>
        <v>4</v>
      </c>
      <c r="B13" s="117"/>
      <c r="C13" s="117"/>
      <c r="D13" s="117"/>
      <c r="E13" s="118"/>
      <c r="F13" s="119"/>
      <c r="G13" s="119"/>
      <c r="H13" s="119"/>
      <c r="I13" s="340"/>
    </row>
    <row r="14" spans="1:12" x14ac:dyDescent="0.2">
      <c r="A14" s="115">
        <f t="shared" si="0"/>
        <v>5</v>
      </c>
      <c r="B14" s="117"/>
      <c r="C14" s="117"/>
      <c r="D14" s="117"/>
      <c r="E14" s="118"/>
      <c r="F14" s="119"/>
      <c r="G14" s="119"/>
      <c r="H14" s="119"/>
      <c r="I14" s="340"/>
    </row>
    <row r="15" spans="1:12" x14ac:dyDescent="0.2">
      <c r="A15" s="115">
        <f t="shared" si="0"/>
        <v>6</v>
      </c>
      <c r="B15" s="117"/>
      <c r="C15" s="117"/>
      <c r="D15" s="117"/>
      <c r="E15" s="118"/>
      <c r="F15" s="119"/>
      <c r="G15" s="119"/>
      <c r="H15" s="119"/>
      <c r="I15" s="340"/>
    </row>
    <row r="16" spans="1:12" x14ac:dyDescent="0.2">
      <c r="A16" s="115">
        <f t="shared" si="0"/>
        <v>7</v>
      </c>
      <c r="B16" s="117"/>
      <c r="C16" s="117"/>
      <c r="D16" s="117"/>
      <c r="E16" s="118"/>
      <c r="F16" s="119"/>
      <c r="G16" s="119"/>
      <c r="H16" s="119"/>
      <c r="I16" s="340"/>
    </row>
    <row r="17" spans="1:9" x14ac:dyDescent="0.2">
      <c r="A17" s="115">
        <f t="shared" si="0"/>
        <v>8</v>
      </c>
      <c r="B17" s="117"/>
      <c r="C17" s="117"/>
      <c r="D17" s="117"/>
      <c r="E17" s="118"/>
      <c r="F17" s="119"/>
      <c r="G17" s="119"/>
      <c r="H17" s="119"/>
      <c r="I17" s="340"/>
    </row>
    <row r="18" spans="1:9" x14ac:dyDescent="0.2">
      <c r="A18" s="115">
        <f>A17+1</f>
        <v>9</v>
      </c>
      <c r="B18" s="117"/>
      <c r="C18" s="117"/>
      <c r="D18" s="117"/>
      <c r="E18" s="118"/>
      <c r="F18" s="119"/>
      <c r="G18" s="119"/>
      <c r="H18" s="119"/>
      <c r="I18" s="340"/>
    </row>
    <row r="19" spans="1:9" ht="16" thickBot="1" x14ac:dyDescent="0.25">
      <c r="A19" s="121">
        <f>A18+1</f>
        <v>10</v>
      </c>
      <c r="B19" s="122"/>
      <c r="C19" s="122"/>
      <c r="D19" s="122"/>
      <c r="E19" s="123"/>
      <c r="F19" s="124"/>
      <c r="G19" s="124"/>
      <c r="H19" s="124"/>
      <c r="I19" s="341"/>
    </row>
    <row r="20" spans="1:9" ht="16" thickBot="1" x14ac:dyDescent="0.25">
      <c r="A20" s="383"/>
      <c r="B20" s="126"/>
      <c r="C20" s="126"/>
      <c r="D20" s="126"/>
      <c r="E20" s="126"/>
      <c r="F20" s="126"/>
      <c r="G20" s="126"/>
      <c r="H20" s="129" t="str">
        <f>"Total "&amp;LEFT(A7,2)</f>
        <v>Total I4</v>
      </c>
      <c r="I20" s="170">
        <f>SUM(I10:I19)</f>
        <v>0</v>
      </c>
    </row>
    <row r="22" spans="1:9" ht="33.75" customHeight="1" x14ac:dyDescent="0.2">
      <c r="A22" s="43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3"/>
      <c r="C22" s="433"/>
      <c r="D22" s="433"/>
      <c r="E22" s="433"/>
      <c r="F22" s="433"/>
      <c r="G22" s="433"/>
      <c r="H22" s="433"/>
      <c r="I22" s="43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Microsoft Office User</cp:lastModifiedBy>
  <cp:lastPrinted>2020-06-08T06:43:25Z</cp:lastPrinted>
  <dcterms:created xsi:type="dcterms:W3CDTF">2013-01-10T17:13:12Z</dcterms:created>
  <dcterms:modified xsi:type="dcterms:W3CDTF">2020-06-08T06:52:42Z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