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0.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externalLinks/_rels/externalLink1.xml.rels" ContentType="application/vnd.openxmlformats-package.relationships+xml"/>
  <Override PartName="/xl/externalLinks/_rels/externalLink2.xml.rels" ContentType="application/vnd.openxmlformats-package.relationship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0"/>
  </bookViews>
  <sheets>
    <sheet name="INSTRUCTIUNI" sheetId="1" state="visible" r:id="rId2"/>
    <sheet name="Date initiale" sheetId="2" state="visible" r:id="rId3"/>
    <sheet name="Fisa verificare" sheetId="3" state="visible" r:id="rId4"/>
    <sheet name="Descriere indicatori" sheetId="4" state="visible" r:id="rId5"/>
    <sheet name="Punctaj necesar" sheetId="5" state="visible" r:id="rId6"/>
    <sheet name="I1" sheetId="6" state="visible" r:id="rId7"/>
    <sheet name="I2" sheetId="7" state="visible" r:id="rId8"/>
    <sheet name="I3" sheetId="8" state="visible" r:id="rId9"/>
    <sheet name="I4" sheetId="9" state="visible" r:id="rId10"/>
    <sheet name="I5" sheetId="10" state="visible" r:id="rId11"/>
    <sheet name="I6" sheetId="11" state="visible" r:id="rId12"/>
    <sheet name="I7" sheetId="12" state="visible" r:id="rId13"/>
    <sheet name="I8" sheetId="13" state="visible" r:id="rId14"/>
    <sheet name="I9" sheetId="14" state="visible" r:id="rId15"/>
    <sheet name="I10" sheetId="15" state="visible" r:id="rId16"/>
    <sheet name="I11a" sheetId="16" state="visible" r:id="rId17"/>
    <sheet name="I11b" sheetId="17" state="visible" r:id="rId18"/>
    <sheet name="I11c" sheetId="18" state="visible" r:id="rId19"/>
    <sheet name="I12" sheetId="19" state="visible" r:id="rId20"/>
    <sheet name="I13" sheetId="20" state="visible" r:id="rId21"/>
    <sheet name="I14a" sheetId="21" state="visible" r:id="rId22"/>
    <sheet name="I14b" sheetId="22" state="visible" r:id="rId23"/>
    <sheet name="I14c" sheetId="23" state="visible" r:id="rId24"/>
    <sheet name="I15" sheetId="24" state="visible" r:id="rId25"/>
    <sheet name="I16" sheetId="25" state="visible" r:id="rId26"/>
    <sheet name="I17" sheetId="26" state="visible" r:id="rId27"/>
    <sheet name="I18" sheetId="27" state="visible" r:id="rId28"/>
    <sheet name="I19" sheetId="28" state="visible" r:id="rId29"/>
    <sheet name="I20" sheetId="29" state="visible" r:id="rId30"/>
    <sheet name="I21" sheetId="30" state="visible" r:id="rId31"/>
    <sheet name="I22" sheetId="31" state="visible" r:id="rId32"/>
    <sheet name="I23" sheetId="32" state="visible" r:id="rId33"/>
    <sheet name="I24" sheetId="33" state="visible" r:id="rId34"/>
    <sheet name="liste" sheetId="34" state="hidden" r:id="rId35"/>
  </sheets>
  <externalReferences>
    <externalReference r:id="rId36"/>
    <externalReference r:id="rId37"/>
  </externalReferences>
  <definedNames>
    <definedName function="false" hidden="false" localSheetId="1" name="_xlnm.Print_Area" vbProcedure="false">'Date initiale'!$B$1:$C$10</definedName>
    <definedName function="false" hidden="false" localSheetId="3" name="_xlnm.Print_Area" vbProcedure="false">'Descriere indicatori'!$B$1:$E$57</definedName>
    <definedName function="false" hidden="false" localSheetId="3" name="_xlnm.Print_Titles" vbProcedure="false">'Descriere indicatori'!$3:$3</definedName>
    <definedName function="false" hidden="false" localSheetId="2" name="_xlnm.Print_Area" vbProcedure="false">'Fisa verificare'!$B$1:$D$48</definedName>
    <definedName function="false" hidden="false" localSheetId="2" name="_xlnm.Print_Titles" vbProcedure="false">'Fisa verificare'!$10:$10</definedName>
    <definedName function="false" hidden="false" localSheetId="5" name="_xlnm.Print_Area" vbProcedure="false">I1!$A$1:$I$22</definedName>
    <definedName function="false" hidden="false" localSheetId="14" name="_xlnm.Print_Area" vbProcedure="false">I10!$A$1:$I$20</definedName>
    <definedName function="false" hidden="false" localSheetId="15" name="_xlnm.Print_Area" vbProcedure="false">I11a!$A$1:$I$32</definedName>
    <definedName function="false" hidden="false" localSheetId="16" name="_xlnm.Print_Area" vbProcedure="false">I11b!$A$1:$H$20</definedName>
    <definedName function="false" hidden="false" localSheetId="17" name="_xlnm.Print_Area" vbProcedure="false">I11c!$A$1:$G$39</definedName>
    <definedName function="false" hidden="false" localSheetId="18" name="_xlnm.Print_Area" vbProcedure="false">I12!$A$1:$H$22</definedName>
    <definedName function="false" hidden="false" localSheetId="19" name="_xlnm.Print_Area" vbProcedure="false">I13!$A$1:$H$30</definedName>
    <definedName function="false" hidden="false" localSheetId="20" name="_xlnm.Print_Area" vbProcedure="false">I14a!$A$1:$H$22</definedName>
    <definedName function="false" hidden="false" localSheetId="21" name="_xlnm.Print_Area" vbProcedure="false">I14b!$A$1:$H$21</definedName>
    <definedName function="false" hidden="false" localSheetId="22" name="_xlnm.Print_Area" vbProcedure="false">I14c!$A$1:$H$22</definedName>
    <definedName function="false" hidden="false" localSheetId="23" name="_xlnm.Print_Area" vbProcedure="false">I15!$A$1:$H$29</definedName>
    <definedName function="false" hidden="false" localSheetId="24" name="_xlnm.Print_Area" vbProcedure="false">I16!$A$1:$D$20</definedName>
    <definedName function="false" hidden="false" localSheetId="25" name="_xlnm.Print_Area" vbProcedure="false">I17!$A$1:$D$20</definedName>
    <definedName function="false" hidden="false" localSheetId="26" name="_xlnm.Print_Area" vbProcedure="false">I18!$A$1:$D$22</definedName>
    <definedName function="false" hidden="false" localSheetId="27" name="_xlnm.Print_Area" vbProcedure="false">I19!$A$1:$E$20</definedName>
    <definedName function="false" hidden="false" localSheetId="6" name="_xlnm.Print_Area" vbProcedure="false">I2!$A$1:$I$22</definedName>
    <definedName function="false" hidden="false" localSheetId="28" name="_xlnm.Print_Area" vbProcedure="false">I20!$A$1:$E$20</definedName>
    <definedName function="false" hidden="false" localSheetId="29" name="_xlnm.Print_Area" vbProcedure="false">I21!$A$1:$D$20</definedName>
    <definedName function="false" hidden="false" localSheetId="30" name="_xlnm.Print_Area" vbProcedure="false">I22!$A$1:$D$20</definedName>
    <definedName function="false" hidden="false" localSheetId="31" name="_xlnm.Print_Area" vbProcedure="false">I23!$A$1:$D$20</definedName>
    <definedName function="false" hidden="false" localSheetId="32" name="_xlnm.Print_Area" vbProcedure="false">I24!$A$1:$F$20</definedName>
    <definedName function="false" hidden="false" localSheetId="7" name="_xlnm.Print_Area" vbProcedure="false">I3!$A$1:$I$22</definedName>
    <definedName function="false" hidden="false" localSheetId="8" name="_xlnm.Print_Area" vbProcedure="false">I4!$A$1:$I$22</definedName>
    <definedName function="false" hidden="false" localSheetId="9" name="_xlnm.Print_Area" vbProcedure="false">I5!$A$1:$I$22</definedName>
    <definedName function="false" hidden="false" localSheetId="10" name="_xlnm.Print_Area" vbProcedure="false">I6!$A$1:$I$20</definedName>
    <definedName function="false" hidden="false" localSheetId="11" name="_xlnm.Print_Area" vbProcedure="false">I7!$A$1:$I$22</definedName>
    <definedName function="false" hidden="false" localSheetId="12" name="_xlnm.Print_Area" vbProcedure="false">I8!$A$1:$I$22</definedName>
    <definedName function="false" hidden="false" localSheetId="13" name="_xlnm.Print_Area" vbProcedure="false">I9!$A$1:$I$22</definedName>
    <definedName function="false" hidden="false" localSheetId="4" name="_xlnm.Print_Area" vbProcedure="false">'Punctaj necesar'!$A$1:$D$7</definedName>
    <definedName function="false" hidden="false" name="NUME" vbProcedure="false">'[1]Date initiale'!$B$6</definedName>
    <definedName function="false" hidden="false" name="PER_EVAL" vbProcedure="false">'[2]Date initiale'!$B$18</definedName>
    <definedName function="false" hidden="false" localSheetId="1" name="_xlnm.Print_Area" vbProcedure="false">'Date initiale'!$B$1:$C$10</definedName>
    <definedName function="false" hidden="false" localSheetId="1" name="_xlnm.Print_Area_0" vbProcedure="false">'Date initiale'!$B$1:$C$10</definedName>
    <definedName function="false" hidden="false" localSheetId="1" name="_xlnm.Print_Area_0_0" vbProcedure="false">'Date initiale'!$B$1:$C$10</definedName>
    <definedName function="false" hidden="false" localSheetId="1" name="_xlnm.Print_Area_0_0_0" vbProcedure="false">'Date initiale'!$B$1:$C$10</definedName>
    <definedName function="false" hidden="false" localSheetId="1" name="_xlnm.Print_Area_0_0_0_0" vbProcedure="false">'Date initiale'!$B$1:$C$10</definedName>
    <definedName function="false" hidden="false" localSheetId="1" name="_xlnm.Print_Area_0_0_0_0_0" vbProcedure="false">'Date initiale'!$B$1:$C$10</definedName>
    <definedName function="false" hidden="false" localSheetId="1" name="_xlnm.Print_Area_0_0_0_0_0_0" vbProcedure="false">'Date initiale'!$B$1:$C$10</definedName>
    <definedName function="false" hidden="false" localSheetId="2" name="_xlnm.Print_Area" vbProcedure="false">'Fisa verificare'!$B$1:$D$48</definedName>
    <definedName function="false" hidden="false" localSheetId="2" name="_xlnm.Print_Area_0" vbProcedure="false">'Fisa verificare'!$B$1:$D$48</definedName>
    <definedName function="false" hidden="false" localSheetId="2" name="_xlnm.Print_Area_0_0" vbProcedure="false">'Fisa verificare'!$B$1:$D$48</definedName>
    <definedName function="false" hidden="false" localSheetId="2" name="_xlnm.Print_Area_0_0_0" vbProcedure="false">'Fisa verificare'!$B$1:$D$48</definedName>
    <definedName function="false" hidden="false" localSheetId="2" name="_xlnm.Print_Area_0_0_0_0" vbProcedure="false">'Fisa verificare'!$B$1:$D$48</definedName>
    <definedName function="false" hidden="false" localSheetId="2" name="_xlnm.Print_Area_0_0_0_0_0" vbProcedure="false">'Fisa verificare'!$B$1:$D$48</definedName>
    <definedName function="false" hidden="false" localSheetId="2" name="_xlnm.Print_Area_0_0_0_0_0_0" vbProcedure="false">'Fisa verificare'!$B$1:$D$48</definedName>
    <definedName function="false" hidden="false" localSheetId="2" name="_xlnm.Print_Titles" vbProcedure="false">'Fisa verificare'!$10:$10</definedName>
    <definedName function="false" hidden="false" localSheetId="2" name="_xlnm.Print_Titles_0" vbProcedure="false">'Fisa verificare'!$10:$10</definedName>
    <definedName function="false" hidden="false" localSheetId="2" name="_xlnm.Print_Titles_0_0" vbProcedure="false">'Fisa verificare'!$10:$10</definedName>
    <definedName function="false" hidden="false" localSheetId="2" name="_xlnm.Print_Titles_0_0_0" vbProcedure="false">'Fisa verificare'!$10:$10</definedName>
    <definedName function="false" hidden="false" localSheetId="2" name="_xlnm.Print_Titles_0_0_0_0" vbProcedure="false">'Fisa verificare'!$10:$10</definedName>
    <definedName function="false" hidden="false" localSheetId="2" name="_xlnm.Print_Titles_0_0_0_0_0" vbProcedure="false">'Fisa verificare'!$10:$10</definedName>
    <definedName function="false" hidden="false" localSheetId="2" name="_xlnm.Print_Titles_0_0_0_0_0_0" vbProcedure="false">'Fisa verificare'!$10:$10</definedName>
    <definedName function="false" hidden="false" localSheetId="3" name="_xlnm.Print_Area" vbProcedure="false">'Descriere indicatori'!$B$1:$E$57</definedName>
    <definedName function="false" hidden="false" localSheetId="3" name="_xlnm.Print_Area_0" vbProcedure="false">'Descriere indicatori'!$B$1:$E$57</definedName>
    <definedName function="false" hidden="false" localSheetId="3" name="_xlnm.Print_Area_0_0" vbProcedure="false">'Descriere indicatori'!$B$1:$E$57</definedName>
    <definedName function="false" hidden="false" localSheetId="3" name="_xlnm.Print_Area_0_0_0" vbProcedure="false">'Descriere indicatori'!$B$1:$E$57</definedName>
    <definedName function="false" hidden="false" localSheetId="3" name="_xlnm.Print_Area_0_0_0_0" vbProcedure="false">'Descriere indicatori'!$B$1:$E$57</definedName>
    <definedName function="false" hidden="false" localSheetId="3" name="_xlnm.Print_Area_0_0_0_0_0" vbProcedure="false">'Descriere indicatori'!$B$1:$E$57</definedName>
    <definedName function="false" hidden="false" localSheetId="3" name="_xlnm.Print_Area_0_0_0_0_0_0" vbProcedure="false">'Descriere indicatori'!$B$1:$E$57</definedName>
    <definedName function="false" hidden="false" localSheetId="3" name="_xlnm.Print_Titles" vbProcedure="false">'Descriere indicatori'!$3:$3</definedName>
    <definedName function="false" hidden="false" localSheetId="3" name="_xlnm.Print_Titles_0" vbProcedure="false">'Descriere indicatori'!$3:$3</definedName>
    <definedName function="false" hidden="false" localSheetId="3" name="_xlnm.Print_Titles_0_0" vbProcedure="false">'Descriere indicatori'!$3:$3</definedName>
    <definedName function="false" hidden="false" localSheetId="3" name="_xlnm.Print_Titles_0_0_0" vbProcedure="false">'Descriere indicatori'!$3:$3</definedName>
    <definedName function="false" hidden="false" localSheetId="3" name="_xlnm.Print_Titles_0_0_0_0" vbProcedure="false">'Descriere indicatori'!$3:$3</definedName>
    <definedName function="false" hidden="false" localSheetId="3" name="_xlnm.Print_Titles_0_0_0_0_0" vbProcedure="false">'Descriere indicatori'!$3:$3</definedName>
    <definedName function="false" hidden="false" localSheetId="3" name="_xlnm.Print_Titles_0_0_0_0_0_0" vbProcedure="false">'Descriere indicatori'!$3:$3</definedName>
    <definedName function="false" hidden="false" localSheetId="4" name="_xlnm.Print_Area" vbProcedure="false">'Punctaj necesar'!$A$1:$D$7</definedName>
    <definedName function="false" hidden="false" localSheetId="4" name="_xlnm.Print_Area_0" vbProcedure="false">'Punctaj necesar'!$A$1:$D$7</definedName>
    <definedName function="false" hidden="false" localSheetId="4" name="_xlnm.Print_Area_0_0" vbProcedure="false">'Punctaj necesar'!$A$1:$D$7</definedName>
    <definedName function="false" hidden="false" localSheetId="4" name="_xlnm.Print_Area_0_0_0" vbProcedure="false">'Punctaj necesar'!$A$1:$D$7</definedName>
    <definedName function="false" hidden="false" localSheetId="4" name="_xlnm.Print_Area_0_0_0_0" vbProcedure="false">'Punctaj necesar'!$A$1:$D$7</definedName>
    <definedName function="false" hidden="false" localSheetId="4" name="_xlnm.Print_Area_0_0_0_0_0" vbProcedure="false">'Punctaj necesar'!$A$1:$D$7</definedName>
    <definedName function="false" hidden="false" localSheetId="4" name="_xlnm.Print_Area_0_0_0_0_0_0" vbProcedure="false">'Punctaj necesar'!$A$1:$D$7</definedName>
    <definedName function="false" hidden="false" localSheetId="5" name="_xlnm.Print_Area" vbProcedure="false">I1!$A$1:$I$22</definedName>
    <definedName function="false" hidden="false" localSheetId="5" name="_xlnm.Print_Area_0" vbProcedure="false">I1!$A$1:$I$22</definedName>
    <definedName function="false" hidden="false" localSheetId="5" name="_xlnm.Print_Area_0_0" vbProcedure="false">I1!$A$1:$I$22</definedName>
    <definedName function="false" hidden="false" localSheetId="5" name="_xlnm.Print_Area_0_0_0" vbProcedure="false">I1!$A$1:$I$22</definedName>
    <definedName function="false" hidden="false" localSheetId="5" name="_xlnm.Print_Area_0_0_0_0" vbProcedure="false">I1!$A$1:$I$22</definedName>
    <definedName function="false" hidden="false" localSheetId="5" name="_xlnm.Print_Area_0_0_0_0_0" vbProcedure="false">I1!$A$1:$I$22</definedName>
    <definedName function="false" hidden="false" localSheetId="5" name="_xlnm.Print_Area_0_0_0_0_0_0" vbProcedure="false">I1!$A$1:$I$22</definedName>
    <definedName function="false" hidden="false" localSheetId="6" name="_xlnm.Print_Area" vbProcedure="false">I2!$A$1:$I$22</definedName>
    <definedName function="false" hidden="false" localSheetId="6" name="_xlnm.Print_Area_0" vbProcedure="false">I2!$A$1:$I$22</definedName>
    <definedName function="false" hidden="false" localSheetId="6" name="_xlnm.Print_Area_0_0" vbProcedure="false">I2!$A$1:$I$22</definedName>
    <definedName function="false" hidden="false" localSheetId="6" name="_xlnm.Print_Area_0_0_0" vbProcedure="false">I2!$A$1:$I$22</definedName>
    <definedName function="false" hidden="false" localSheetId="6" name="_xlnm.Print_Area_0_0_0_0" vbProcedure="false">I2!$A$1:$I$22</definedName>
    <definedName function="false" hidden="false" localSheetId="6" name="_xlnm.Print_Area_0_0_0_0_0" vbProcedure="false">I2!$A$1:$I$22</definedName>
    <definedName function="false" hidden="false" localSheetId="6" name="_xlnm.Print_Area_0_0_0_0_0_0" vbProcedure="false">I2!$A$1:$I$22</definedName>
    <definedName function="false" hidden="false" localSheetId="7" name="_xlnm.Print_Area" vbProcedure="false">I3!$A$1:$I$22</definedName>
    <definedName function="false" hidden="false" localSheetId="7" name="_xlnm.Print_Area_0" vbProcedure="false">I3!$A$1:$I$22</definedName>
    <definedName function="false" hidden="false" localSheetId="7" name="_xlnm.Print_Area_0_0" vbProcedure="false">I3!$A$1:$I$22</definedName>
    <definedName function="false" hidden="false" localSheetId="7" name="_xlnm.Print_Area_0_0_0" vbProcedure="false">I3!$A$1:$I$22</definedName>
    <definedName function="false" hidden="false" localSheetId="7" name="_xlnm.Print_Area_0_0_0_0" vbProcedure="false">I3!$A$1:$I$22</definedName>
    <definedName function="false" hidden="false" localSheetId="7" name="_xlnm.Print_Area_0_0_0_0_0" vbProcedure="false">I3!$A$1:$I$22</definedName>
    <definedName function="false" hidden="false" localSheetId="7" name="_xlnm.Print_Area_0_0_0_0_0_0" vbProcedure="false">I3!$A$1:$I$22</definedName>
    <definedName function="false" hidden="false" localSheetId="8" name="_xlnm.Print_Area" vbProcedure="false">I4!$A$1:$I$22</definedName>
    <definedName function="false" hidden="false" localSheetId="8" name="_xlnm.Print_Area_0" vbProcedure="false">I4!$A$1:$I$22</definedName>
    <definedName function="false" hidden="false" localSheetId="8" name="_xlnm.Print_Area_0_0" vbProcedure="false">I4!$A$1:$I$22</definedName>
    <definedName function="false" hidden="false" localSheetId="8" name="_xlnm.Print_Area_0_0_0" vbProcedure="false">I4!$A$1:$I$22</definedName>
    <definedName function="false" hidden="false" localSheetId="8" name="_xlnm.Print_Area_0_0_0_0" vbProcedure="false">I4!$A$1:$I$22</definedName>
    <definedName function="false" hidden="false" localSheetId="8" name="_xlnm.Print_Area_0_0_0_0_0" vbProcedure="false">I4!$A$1:$I$22</definedName>
    <definedName function="false" hidden="false" localSheetId="8" name="_xlnm.Print_Area_0_0_0_0_0_0" vbProcedure="false">I4!$A$1:$I$22</definedName>
    <definedName function="false" hidden="false" localSheetId="9" name="_xlnm.Print_Area" vbProcedure="false">I5!$A$1:$I$22</definedName>
    <definedName function="false" hidden="false" localSheetId="9" name="_xlnm.Print_Area_0" vbProcedure="false">I5!$A$1:$I$22</definedName>
    <definedName function="false" hidden="false" localSheetId="9" name="_xlnm.Print_Area_0_0" vbProcedure="false">I5!$A$1:$I$22</definedName>
    <definedName function="false" hidden="false" localSheetId="9" name="_xlnm.Print_Area_0_0_0" vbProcedure="false">I5!$A$1:$I$22</definedName>
    <definedName function="false" hidden="false" localSheetId="9" name="_xlnm.Print_Area_0_0_0_0" vbProcedure="false">I5!$A$1:$I$22</definedName>
    <definedName function="false" hidden="false" localSheetId="9" name="_xlnm.Print_Area_0_0_0_0_0" vbProcedure="false">I5!$A$1:$I$22</definedName>
    <definedName function="false" hidden="false" localSheetId="9" name="_xlnm.Print_Area_0_0_0_0_0_0" vbProcedure="false">I5!$A$1:$I$22</definedName>
    <definedName function="false" hidden="false" localSheetId="10" name="_xlnm.Print_Area" vbProcedure="false">I6!$A$1:$I$20</definedName>
    <definedName function="false" hidden="false" localSheetId="10" name="_xlnm.Print_Area_0" vbProcedure="false">I6!$A$1:$I$20</definedName>
    <definedName function="false" hidden="false" localSheetId="10" name="_xlnm.Print_Area_0_0" vbProcedure="false">I6!$A$1:$I$20</definedName>
    <definedName function="false" hidden="false" localSheetId="10" name="_xlnm.Print_Area_0_0_0" vbProcedure="false">I6!$A$1:$I$20</definedName>
    <definedName function="false" hidden="false" localSheetId="10" name="_xlnm.Print_Area_0_0_0_0" vbProcedure="false">I6!$A$1:$I$20</definedName>
    <definedName function="false" hidden="false" localSheetId="10" name="_xlnm.Print_Area_0_0_0_0_0" vbProcedure="false">I6!$A$1:$I$20</definedName>
    <definedName function="false" hidden="false" localSheetId="10" name="_xlnm.Print_Area_0_0_0_0_0_0" vbProcedure="false">I6!$A$1:$I$20</definedName>
    <definedName function="false" hidden="false" localSheetId="11" name="_xlnm.Print_Area" vbProcedure="false">I7!$A$1:$I$22</definedName>
    <definedName function="false" hidden="false" localSheetId="11" name="_xlnm.Print_Area_0" vbProcedure="false">I7!$A$1:$I$22</definedName>
    <definedName function="false" hidden="false" localSheetId="11" name="_xlnm.Print_Area_0_0" vbProcedure="false">I7!$A$1:$I$22</definedName>
    <definedName function="false" hidden="false" localSheetId="11" name="_xlnm.Print_Area_0_0_0" vbProcedure="false">I7!$A$1:$I$22</definedName>
    <definedName function="false" hidden="false" localSheetId="11" name="_xlnm.Print_Area_0_0_0_0" vbProcedure="false">I7!$A$1:$I$22</definedName>
    <definedName function="false" hidden="false" localSheetId="11" name="_xlnm.Print_Area_0_0_0_0_0" vbProcedure="false">I7!$A$1:$I$22</definedName>
    <definedName function="false" hidden="false" localSheetId="11" name="_xlnm.Print_Area_0_0_0_0_0_0" vbProcedure="false">I7!$A$1:$I$22</definedName>
    <definedName function="false" hidden="false" localSheetId="12" name="_xlnm.Print_Area" vbProcedure="false">I8!$A$1:$I$22</definedName>
    <definedName function="false" hidden="false" localSheetId="12" name="_xlnm.Print_Area_0" vbProcedure="false">I8!$A$1:$I$22</definedName>
    <definedName function="false" hidden="false" localSheetId="12" name="_xlnm.Print_Area_0_0" vbProcedure="false">I8!$A$1:$I$22</definedName>
    <definedName function="false" hidden="false" localSheetId="12" name="_xlnm.Print_Area_0_0_0" vbProcedure="false">I8!$A$1:$I$22</definedName>
    <definedName function="false" hidden="false" localSheetId="12" name="_xlnm.Print_Area_0_0_0_0" vbProcedure="false">I8!$A$1:$I$22</definedName>
    <definedName function="false" hidden="false" localSheetId="12" name="_xlnm.Print_Area_0_0_0_0_0" vbProcedure="false">I8!$A$1:$I$22</definedName>
    <definedName function="false" hidden="false" localSheetId="12" name="_xlnm.Print_Area_0_0_0_0_0_0" vbProcedure="false">I8!$A$1:$I$22</definedName>
    <definedName function="false" hidden="false" localSheetId="13" name="_xlnm.Print_Area" vbProcedure="false">I9!$A$1:$I$22</definedName>
    <definedName function="false" hidden="false" localSheetId="13" name="_xlnm.Print_Area_0" vbProcedure="false">I9!$A$1:$I$22</definedName>
    <definedName function="false" hidden="false" localSheetId="13" name="_xlnm.Print_Area_0_0" vbProcedure="false">I9!$A$1:$I$22</definedName>
    <definedName function="false" hidden="false" localSheetId="13" name="_xlnm.Print_Area_0_0_0" vbProcedure="false">I9!$A$1:$I$22</definedName>
    <definedName function="false" hidden="false" localSheetId="13" name="_xlnm.Print_Area_0_0_0_0" vbProcedure="false">I9!$A$1:$I$22</definedName>
    <definedName function="false" hidden="false" localSheetId="13" name="_xlnm.Print_Area_0_0_0_0_0" vbProcedure="false">I9!$A$1:$I$22</definedName>
    <definedName function="false" hidden="false" localSheetId="13" name="_xlnm.Print_Area_0_0_0_0_0_0" vbProcedure="false">I9!$A$1:$I$22</definedName>
    <definedName function="false" hidden="false" localSheetId="14" name="_xlnm.Print_Area" vbProcedure="false">I10!$A$1:$I$20</definedName>
    <definedName function="false" hidden="false" localSheetId="14" name="_xlnm.Print_Area_0" vbProcedure="false">I10!$A$1:$I$20</definedName>
    <definedName function="false" hidden="false" localSheetId="14" name="_xlnm.Print_Area_0_0" vbProcedure="false">I10!$A$1:$I$20</definedName>
    <definedName function="false" hidden="false" localSheetId="14" name="_xlnm.Print_Area_0_0_0" vbProcedure="false">I10!$A$1:$I$20</definedName>
    <definedName function="false" hidden="false" localSheetId="14" name="_xlnm.Print_Area_0_0_0_0" vbProcedure="false">I10!$A$1:$I$20</definedName>
    <definedName function="false" hidden="false" localSheetId="14" name="_xlnm.Print_Area_0_0_0_0_0" vbProcedure="false">I10!$A$1:$I$20</definedName>
    <definedName function="false" hidden="false" localSheetId="14" name="_xlnm.Print_Area_0_0_0_0_0_0" vbProcedure="false">I10!$A$1:$I$20</definedName>
    <definedName function="false" hidden="false" localSheetId="15" name="_xlnm.Print_Area" vbProcedure="false">I11a!$A$1:$I$32</definedName>
    <definedName function="false" hidden="false" localSheetId="15" name="_xlnm.Print_Area_0" vbProcedure="false">I11a!$A$1:$I$32</definedName>
    <definedName function="false" hidden="false" localSheetId="15" name="_xlnm.Print_Area_0_0" vbProcedure="false">I11a!$A$1:$I$32</definedName>
    <definedName function="false" hidden="false" localSheetId="15" name="_xlnm.Print_Area_0_0_0" vbProcedure="false">I11a!$A$1:$I$32</definedName>
    <definedName function="false" hidden="false" localSheetId="15" name="_xlnm.Print_Area_0_0_0_0" vbProcedure="false">I11a!$A$1:$I$32</definedName>
    <definedName function="false" hidden="false" localSheetId="15" name="_xlnm.Print_Area_0_0_0_0_0" vbProcedure="false">I11a!$A$1:$I$32</definedName>
    <definedName function="false" hidden="false" localSheetId="15" name="_xlnm.Print_Area_0_0_0_0_0_0" vbProcedure="false">I11a!$A$1:$I$32</definedName>
    <definedName function="false" hidden="false" localSheetId="16" name="_xlnm.Print_Area" vbProcedure="false">I11b!$A$1:$H$20</definedName>
    <definedName function="false" hidden="false" localSheetId="16" name="_xlnm.Print_Area_0" vbProcedure="false">I11b!$A$1:$H$20</definedName>
    <definedName function="false" hidden="false" localSheetId="16" name="_xlnm.Print_Area_0_0" vbProcedure="false">I11b!$A$1:$H$20</definedName>
    <definedName function="false" hidden="false" localSheetId="16" name="_xlnm.Print_Area_0_0_0" vbProcedure="false">I11b!$A$1:$H$20</definedName>
    <definedName function="false" hidden="false" localSheetId="16" name="_xlnm.Print_Area_0_0_0_0" vbProcedure="false">I11b!$A$1:$H$20</definedName>
    <definedName function="false" hidden="false" localSheetId="16" name="_xlnm.Print_Area_0_0_0_0_0" vbProcedure="false">I11b!$A$1:$H$20</definedName>
    <definedName function="false" hidden="false" localSheetId="16" name="_xlnm.Print_Area_0_0_0_0_0_0" vbProcedure="false">I11b!$A$1:$H$20</definedName>
    <definedName function="false" hidden="false" localSheetId="17" name="_xlnm.Print_Area" vbProcedure="false">I11c!$A$1:$G$39</definedName>
    <definedName function="false" hidden="false" localSheetId="17" name="_xlnm.Print_Area_0" vbProcedure="false">I11c!$A$1:$G$39</definedName>
    <definedName function="false" hidden="false" localSheetId="17" name="_xlnm.Print_Area_0_0" vbProcedure="false">I11c!$A$1:$G$39</definedName>
    <definedName function="false" hidden="false" localSheetId="17" name="_xlnm.Print_Area_0_0_0" vbProcedure="false">I11c!$A$1:$G$39</definedName>
    <definedName function="false" hidden="false" localSheetId="17" name="_xlnm.Print_Area_0_0_0_0" vbProcedure="false">I11c!$A$1:$G$39</definedName>
    <definedName function="false" hidden="false" localSheetId="17" name="_xlnm.Print_Area_0_0_0_0_0" vbProcedure="false">I11c!$A$1:$G$39</definedName>
    <definedName function="false" hidden="false" localSheetId="17" name="_xlnm.Print_Area_0_0_0_0_0_0" vbProcedure="false">I11c!$A$1:$G$39</definedName>
    <definedName function="false" hidden="false" localSheetId="18" name="_xlnm.Print_Area" vbProcedure="false">I12!$A$1:$H$22</definedName>
    <definedName function="false" hidden="false" localSheetId="18" name="_xlnm.Print_Area_0" vbProcedure="false">I12!$A$1:$H$22</definedName>
    <definedName function="false" hidden="false" localSheetId="18" name="_xlnm.Print_Area_0_0" vbProcedure="false">I12!$A$1:$H$22</definedName>
    <definedName function="false" hidden="false" localSheetId="18" name="_xlnm.Print_Area_0_0_0" vbProcedure="false">I12!$A$1:$H$22</definedName>
    <definedName function="false" hidden="false" localSheetId="18" name="_xlnm.Print_Area_0_0_0_0" vbProcedure="false">I12!$A$1:$H$22</definedName>
    <definedName function="false" hidden="false" localSheetId="18" name="_xlnm.Print_Area_0_0_0_0_0" vbProcedure="false">I12!$A$1:$H$22</definedName>
    <definedName function="false" hidden="false" localSheetId="18" name="_xlnm.Print_Area_0_0_0_0_0_0" vbProcedure="false">I12!$A$1:$H$22</definedName>
    <definedName function="false" hidden="false" localSheetId="19" name="_xlnm.Print_Area" vbProcedure="false">I13!$A$1:$H$30</definedName>
    <definedName function="false" hidden="false" localSheetId="19" name="_xlnm.Print_Area_0" vbProcedure="false">I13!$A$1:$H$30</definedName>
    <definedName function="false" hidden="false" localSheetId="19" name="_xlnm.Print_Area_0_0" vbProcedure="false">I13!$A$1:$H$30</definedName>
    <definedName function="false" hidden="false" localSheetId="19" name="_xlnm.Print_Area_0_0_0" vbProcedure="false">I13!$A$1:$H$30</definedName>
    <definedName function="false" hidden="false" localSheetId="19" name="_xlnm.Print_Area_0_0_0_0" vbProcedure="false">I13!$A$1:$H$30</definedName>
    <definedName function="false" hidden="false" localSheetId="19" name="_xlnm.Print_Area_0_0_0_0_0" vbProcedure="false">I13!$A$1:$H$30</definedName>
    <definedName function="false" hidden="false" localSheetId="19" name="_xlnm.Print_Area_0_0_0_0_0_0" vbProcedure="false">I13!$A$1:$H$30</definedName>
    <definedName function="false" hidden="false" localSheetId="20" name="_xlnm.Print_Area" vbProcedure="false">I14a!$A$1:$H$22</definedName>
    <definedName function="false" hidden="false" localSheetId="20" name="_xlnm.Print_Area_0" vbProcedure="false">I14a!$A$1:$H$22</definedName>
    <definedName function="false" hidden="false" localSheetId="20" name="_xlnm.Print_Area_0_0" vbProcedure="false">I14a!$A$1:$H$22</definedName>
    <definedName function="false" hidden="false" localSheetId="20" name="_xlnm.Print_Area_0_0_0" vbProcedure="false">I14a!$A$1:$H$22</definedName>
    <definedName function="false" hidden="false" localSheetId="20" name="_xlnm.Print_Area_0_0_0_0" vbProcedure="false">I14a!$A$1:$H$22</definedName>
    <definedName function="false" hidden="false" localSheetId="20" name="_xlnm.Print_Area_0_0_0_0_0" vbProcedure="false">I14a!$A$1:$H$22</definedName>
    <definedName function="false" hidden="false" localSheetId="20" name="_xlnm.Print_Area_0_0_0_0_0_0" vbProcedure="false">I14a!$A$1:$H$22</definedName>
    <definedName function="false" hidden="false" localSheetId="21" name="_xlnm.Print_Area" vbProcedure="false">I14b!$A$1:$H$21</definedName>
    <definedName function="false" hidden="false" localSheetId="21" name="_xlnm.Print_Area_0" vbProcedure="false">I14b!$A$1:$H$21</definedName>
    <definedName function="false" hidden="false" localSheetId="21" name="_xlnm.Print_Area_0_0" vbProcedure="false">I14b!$A$1:$H$21</definedName>
    <definedName function="false" hidden="false" localSheetId="21" name="_xlnm.Print_Area_0_0_0" vbProcedure="false">I14b!$A$1:$H$21</definedName>
    <definedName function="false" hidden="false" localSheetId="21" name="_xlnm.Print_Area_0_0_0_0" vbProcedure="false">I14b!$A$1:$H$21</definedName>
    <definedName function="false" hidden="false" localSheetId="21" name="_xlnm.Print_Area_0_0_0_0_0" vbProcedure="false">I14b!$A$1:$H$21</definedName>
    <definedName function="false" hidden="false" localSheetId="21" name="_xlnm.Print_Area_0_0_0_0_0_0" vbProcedure="false">I14b!$A$1:$H$21</definedName>
    <definedName function="false" hidden="false" localSheetId="22" name="_xlnm.Print_Area" vbProcedure="false">I14c!$A$1:$H$22</definedName>
    <definedName function="false" hidden="false" localSheetId="22" name="_xlnm.Print_Area_0" vbProcedure="false">I14c!$A$1:$H$22</definedName>
    <definedName function="false" hidden="false" localSheetId="22" name="_xlnm.Print_Area_0_0" vbProcedure="false">I14c!$A$1:$H$22</definedName>
    <definedName function="false" hidden="false" localSheetId="22" name="_xlnm.Print_Area_0_0_0" vbProcedure="false">I14c!$A$1:$H$22</definedName>
    <definedName function="false" hidden="false" localSheetId="22" name="_xlnm.Print_Area_0_0_0_0" vbProcedure="false">I14c!$A$1:$H$22</definedName>
    <definedName function="false" hidden="false" localSheetId="22" name="_xlnm.Print_Area_0_0_0_0_0" vbProcedure="false">I14c!$A$1:$H$22</definedName>
    <definedName function="false" hidden="false" localSheetId="22" name="_xlnm.Print_Area_0_0_0_0_0_0" vbProcedure="false">I14c!$A$1:$H$22</definedName>
    <definedName function="false" hidden="false" localSheetId="23" name="_xlnm.Print_Area" vbProcedure="false">I15!$A$1:$H$29</definedName>
    <definedName function="false" hidden="false" localSheetId="23" name="_xlnm.Print_Area_0" vbProcedure="false">I15!$A$1:$H$29</definedName>
    <definedName function="false" hidden="false" localSheetId="23" name="_xlnm.Print_Area_0_0" vbProcedure="false">I15!$A$1:$H$29</definedName>
    <definedName function="false" hidden="false" localSheetId="23" name="_xlnm.Print_Area_0_0_0" vbProcedure="false">I15!$A$1:$H$29</definedName>
    <definedName function="false" hidden="false" localSheetId="23" name="_xlnm.Print_Area_0_0_0_0" vbProcedure="false">I15!$A$1:$H$29</definedName>
    <definedName function="false" hidden="false" localSheetId="23" name="_xlnm.Print_Area_0_0_0_0_0" vbProcedure="false">I15!$A$1:$H$29</definedName>
    <definedName function="false" hidden="false" localSheetId="23" name="_xlnm.Print_Area_0_0_0_0_0_0" vbProcedure="false">I15!$A$1:$H$29</definedName>
    <definedName function="false" hidden="false" localSheetId="24" name="_xlnm.Print_Area" vbProcedure="false">I16!$A$1:$D$20</definedName>
    <definedName function="false" hidden="false" localSheetId="24" name="_xlnm.Print_Area_0" vbProcedure="false">I16!$A$1:$D$20</definedName>
    <definedName function="false" hidden="false" localSheetId="24" name="_xlnm.Print_Area_0_0" vbProcedure="false">I16!$A$1:$D$20</definedName>
    <definedName function="false" hidden="false" localSheetId="24" name="_xlnm.Print_Area_0_0_0" vbProcedure="false">I16!$A$1:$D$20</definedName>
    <definedName function="false" hidden="false" localSheetId="24" name="_xlnm.Print_Area_0_0_0_0" vbProcedure="false">I16!$A$1:$D$20</definedName>
    <definedName function="false" hidden="false" localSheetId="24" name="_xlnm.Print_Area_0_0_0_0_0" vbProcedure="false">I16!$A$1:$D$20</definedName>
    <definedName function="false" hidden="false" localSheetId="24" name="_xlnm.Print_Area_0_0_0_0_0_0" vbProcedure="false">I16!$A$1:$D$20</definedName>
    <definedName function="false" hidden="false" localSheetId="25" name="_xlnm.Print_Area" vbProcedure="false">I17!$A$1:$D$20</definedName>
    <definedName function="false" hidden="false" localSheetId="25" name="_xlnm.Print_Area_0" vbProcedure="false">I17!$A$1:$D$20</definedName>
    <definedName function="false" hidden="false" localSheetId="25" name="_xlnm.Print_Area_0_0" vbProcedure="false">I17!$A$1:$D$20</definedName>
    <definedName function="false" hidden="false" localSheetId="25" name="_xlnm.Print_Area_0_0_0" vbProcedure="false">I17!$A$1:$D$20</definedName>
    <definedName function="false" hidden="false" localSheetId="25" name="_xlnm.Print_Area_0_0_0_0" vbProcedure="false">I17!$A$1:$D$20</definedName>
    <definedName function="false" hidden="false" localSheetId="25" name="_xlnm.Print_Area_0_0_0_0_0" vbProcedure="false">I17!$A$1:$D$20</definedName>
    <definedName function="false" hidden="false" localSheetId="25" name="_xlnm.Print_Area_0_0_0_0_0_0" vbProcedure="false">I17!$A$1:$D$20</definedName>
    <definedName function="false" hidden="false" localSheetId="26" name="_xlnm.Print_Area" vbProcedure="false">I18!$A$1:$D$22</definedName>
    <definedName function="false" hidden="false" localSheetId="26" name="_xlnm.Print_Area_0" vbProcedure="false">I18!$A$1:$D$22</definedName>
    <definedName function="false" hidden="false" localSheetId="26" name="_xlnm.Print_Area_0_0" vbProcedure="false">I18!$A$1:$D$22</definedName>
    <definedName function="false" hidden="false" localSheetId="26" name="_xlnm.Print_Area_0_0_0" vbProcedure="false">I18!$A$1:$D$22</definedName>
    <definedName function="false" hidden="false" localSheetId="26" name="_xlnm.Print_Area_0_0_0_0" vbProcedure="false">I18!$A$1:$D$22</definedName>
    <definedName function="false" hidden="false" localSheetId="26" name="_xlnm.Print_Area_0_0_0_0_0" vbProcedure="false">I18!$A$1:$D$22</definedName>
    <definedName function="false" hidden="false" localSheetId="26" name="_xlnm.Print_Area_0_0_0_0_0_0" vbProcedure="false">I18!$A$1:$D$22</definedName>
    <definedName function="false" hidden="false" localSheetId="27" name="_xlnm.Print_Area" vbProcedure="false">I19!$A$1:$E$20</definedName>
    <definedName function="false" hidden="false" localSheetId="27" name="_xlnm.Print_Area_0" vbProcedure="false">I19!$A$1:$E$20</definedName>
    <definedName function="false" hidden="false" localSheetId="27" name="_xlnm.Print_Area_0_0" vbProcedure="false">I19!$A$1:$E$20</definedName>
    <definedName function="false" hidden="false" localSheetId="27" name="_xlnm.Print_Area_0_0_0" vbProcedure="false">I19!$A$1:$E$20</definedName>
    <definedName function="false" hidden="false" localSheetId="27" name="_xlnm.Print_Area_0_0_0_0" vbProcedure="false">I19!$A$1:$E$20</definedName>
    <definedName function="false" hidden="false" localSheetId="27" name="_xlnm.Print_Area_0_0_0_0_0" vbProcedure="false">I19!$A$1:$E$20</definedName>
    <definedName function="false" hidden="false" localSheetId="27" name="_xlnm.Print_Area_0_0_0_0_0_0" vbProcedure="false">I19!$A$1:$E$20</definedName>
    <definedName function="false" hidden="false" localSheetId="28" name="_xlnm.Print_Area" vbProcedure="false">I20!$A$1:$E$20</definedName>
    <definedName function="false" hidden="false" localSheetId="28" name="_xlnm.Print_Area_0" vbProcedure="false">I20!$A$1:$E$20</definedName>
    <definedName function="false" hidden="false" localSheetId="28" name="_xlnm.Print_Area_0_0" vbProcedure="false">I20!$A$1:$E$20</definedName>
    <definedName function="false" hidden="false" localSheetId="28" name="_xlnm.Print_Area_0_0_0" vbProcedure="false">I20!$A$1:$E$20</definedName>
    <definedName function="false" hidden="false" localSheetId="28" name="_xlnm.Print_Area_0_0_0_0" vbProcedure="false">I20!$A$1:$E$20</definedName>
    <definedName function="false" hidden="false" localSheetId="28" name="_xlnm.Print_Area_0_0_0_0_0" vbProcedure="false">I20!$A$1:$E$20</definedName>
    <definedName function="false" hidden="false" localSheetId="28" name="_xlnm.Print_Area_0_0_0_0_0_0" vbProcedure="false">I20!$A$1:$E$20</definedName>
    <definedName function="false" hidden="false" localSheetId="29" name="_xlnm.Print_Area" vbProcedure="false">I21!$A$1:$D$20</definedName>
    <definedName function="false" hidden="false" localSheetId="29" name="_xlnm.Print_Area_0" vbProcedure="false">I21!$A$1:$D$20</definedName>
    <definedName function="false" hidden="false" localSheetId="29" name="_xlnm.Print_Area_0_0" vbProcedure="false">I21!$A$1:$D$20</definedName>
    <definedName function="false" hidden="false" localSheetId="29" name="_xlnm.Print_Area_0_0_0" vbProcedure="false">I21!$A$1:$D$20</definedName>
    <definedName function="false" hidden="false" localSheetId="29" name="_xlnm.Print_Area_0_0_0_0" vbProcedure="false">I21!$A$1:$D$20</definedName>
    <definedName function="false" hidden="false" localSheetId="29" name="_xlnm.Print_Area_0_0_0_0_0" vbProcedure="false">I21!$A$1:$D$20</definedName>
    <definedName function="false" hidden="false" localSheetId="29" name="_xlnm.Print_Area_0_0_0_0_0_0" vbProcedure="false">I21!$A$1:$D$20</definedName>
    <definedName function="false" hidden="false" localSheetId="30" name="_xlnm.Print_Area" vbProcedure="false">I22!$A$1:$D$20</definedName>
    <definedName function="false" hidden="false" localSheetId="30" name="_xlnm.Print_Area_0" vbProcedure="false">I22!$A$1:$D$20</definedName>
    <definedName function="false" hidden="false" localSheetId="30" name="_xlnm.Print_Area_0_0" vbProcedure="false">I22!$A$1:$D$20</definedName>
    <definedName function="false" hidden="false" localSheetId="30" name="_xlnm.Print_Area_0_0_0" vbProcedure="false">I22!$A$1:$D$20</definedName>
    <definedName function="false" hidden="false" localSheetId="30" name="_xlnm.Print_Area_0_0_0_0" vbProcedure="false">I22!$A$1:$D$20</definedName>
    <definedName function="false" hidden="false" localSheetId="30" name="_xlnm.Print_Area_0_0_0_0_0" vbProcedure="false">I22!$A$1:$D$20</definedName>
    <definedName function="false" hidden="false" localSheetId="30" name="_xlnm.Print_Area_0_0_0_0_0_0" vbProcedure="false">I22!$A$1:$D$20</definedName>
    <definedName function="false" hidden="false" localSheetId="31" name="_xlnm.Print_Area" vbProcedure="false">I23!$A$1:$D$20</definedName>
    <definedName function="false" hidden="false" localSheetId="31" name="_xlnm.Print_Area_0" vbProcedure="false">I23!$A$1:$D$20</definedName>
    <definedName function="false" hidden="false" localSheetId="31" name="_xlnm.Print_Area_0_0" vbProcedure="false">I23!$A$1:$D$20</definedName>
    <definedName function="false" hidden="false" localSheetId="31" name="_xlnm.Print_Area_0_0_0" vbProcedure="false">I23!$A$1:$D$20</definedName>
    <definedName function="false" hidden="false" localSheetId="31" name="_xlnm.Print_Area_0_0_0_0" vbProcedure="false">I23!$A$1:$D$20</definedName>
    <definedName function="false" hidden="false" localSheetId="31" name="_xlnm.Print_Area_0_0_0_0_0" vbProcedure="false">I23!$A$1:$D$20</definedName>
    <definedName function="false" hidden="false" localSheetId="31" name="_xlnm.Print_Area_0_0_0_0_0_0" vbProcedure="false">I23!$A$1:$D$20</definedName>
    <definedName function="false" hidden="false" localSheetId="32" name="_xlnm.Print_Area" vbProcedure="false">I24!$A$1:$F$20</definedName>
    <definedName function="false" hidden="false" localSheetId="32" name="_xlnm.Print_Area_0" vbProcedure="false">I24!$A$1:$F$20</definedName>
    <definedName function="false" hidden="false" localSheetId="32" name="_xlnm.Print_Area_0_0" vbProcedure="false">I24!$A$1:$F$20</definedName>
    <definedName function="false" hidden="false" localSheetId="32" name="_xlnm.Print_Area_0_0_0" vbProcedure="false">I24!$A$1:$F$20</definedName>
    <definedName function="false" hidden="false" localSheetId="32" name="_xlnm.Print_Area_0_0_0_0" vbProcedure="false">I24!$A$1:$F$20</definedName>
    <definedName function="false" hidden="false" localSheetId="32" name="_xlnm.Print_Area_0_0_0_0_0" vbProcedure="false">I24!$A$1:$F$20</definedName>
    <definedName function="false" hidden="false" localSheetId="32" name="_xlnm.Print_Area_0_0_0_0_0_0" vbProcedure="false">I24!$A$1:$F$20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<sst xmlns="http://schemas.openxmlformats.org/spreadsheetml/2006/main" count="924" uniqueCount="528">
  <si>
    <t xml:space="preserve">Instrucțiuni de completare a Fișei de verificare a punctajului pentru îndeplinirea standardelor naționale</t>
  </si>
  <si>
    <t xml:space="preserve">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</si>
  <si>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 xml:space="preserve">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</si>
  <si>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 xml:space="preserve">Pagina "Descriere indicatori" este informativă. Aceasta conține informațiile preluate direct din Ordinul nr. 6129, prezentate sintetic. Pentru fiecare indicator informațiile se regăsesc în paginile I1...I24.</t>
  </si>
  <si>
    <t xml:space="preserve">Pagina "Punctaj necesar" prezintă informativ punctajele necesare, pe grupe de indicatori și total, pentru îndeplinirea standardelor minimale naționale de conferențiar și profesor universitar.</t>
  </si>
  <si>
    <t xml:space="preserve">In pagina "Fișa verificare" nu se completează nimic direct; toate informațiile din această pagină sunt preluate automat din celelalte pagini. Această pagină trebuie printată (format A4, 2 pagini).</t>
  </si>
  <si>
    <t xml:space="preserve">INFORMATII GENERALE</t>
  </si>
  <si>
    <t xml:space="preserve">Universitatea</t>
  </si>
  <si>
    <t xml:space="preserve">Universitatea de Arhitectură și Urbanism "Ion Mincu" București</t>
  </si>
  <si>
    <t xml:space="preserve">Facultatea</t>
  </si>
  <si>
    <t xml:space="preserve">ARHITECTURA</t>
  </si>
  <si>
    <t xml:space="preserve">Departamentul</t>
  </si>
  <si>
    <t xml:space="preserve">Sinteza in proiectrae</t>
  </si>
  <si>
    <t xml:space="preserve">Nume şi prenume</t>
  </si>
  <si>
    <t xml:space="preserve">Bărbuică Letiția</t>
  </si>
  <si>
    <t xml:space="preserve">Post concurs</t>
  </si>
  <si>
    <t xml:space="preserve">C10</t>
  </si>
  <si>
    <t xml:space="preserve">Standard</t>
  </si>
  <si>
    <t xml:space="preserve">conferențiar universitar</t>
  </si>
  <si>
    <t xml:space="preserve">Data (luna/an)</t>
  </si>
  <si>
    <t xml:space="preserve">Iunie/2019</t>
  </si>
  <si>
    <t xml:space="preserve">Perioada de evaluare (ani)</t>
  </si>
  <si>
    <t xml:space="preserve">FISA VERIFICARE PRIVIND INDEPLINIREA STANDARDELOR MINIMALE NATIONALE </t>
  </si>
  <si>
    <t xml:space="preserve">aprobate prin Ordinul nr. 6129 din 20 decembrie 2016 potrivit art.219 alin. (1) lit. a din  Legea educației naționale nr.1/2011 , pentru ocuparea posturilor de conferențiar/profesor universitar</t>
  </si>
  <si>
    <t xml:space="preserve">Indicator </t>
  </si>
  <si>
    <t xml:space="preserve">Tipul activităților </t>
  </si>
  <si>
    <t xml:space="preserve">Punctaj obținut</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</si>
  <si>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</si>
  <si>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</si>
  <si>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</si>
  <si>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</si>
  <si>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</si>
  <si>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</si>
  <si>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I4 </t>
  </si>
  <si>
    <r>
      <rPr>
        <sz val="11"/>
        <color rgb="FF000000"/>
        <rFont val="Calibri"/>
        <family val="2"/>
        <charset val="1"/>
      </rPr>
      <t xml:space="preserve">Articole </t>
    </r>
    <r>
      <rPr>
        <i val="true"/>
        <sz val="11"/>
        <color rgb="FF000000"/>
        <rFont val="Calibri"/>
        <family val="2"/>
        <charset val="238"/>
      </rPr>
      <t xml:space="preserve">in extenso</t>
    </r>
    <r>
      <rPr>
        <sz val="11"/>
        <color rgb="FF000000"/>
        <rFont val="Calibri"/>
        <family val="2"/>
        <charset val="1"/>
      </rPr>
      <t xml:space="preserve"> în reviste ştiinţifice de specialitate* </t>
    </r>
  </si>
  <si>
    <t xml:space="preserve">I5 </t>
  </si>
  <si>
    <r>
      <rPr>
        <sz val="11"/>
        <color rgb="FF000000"/>
        <rFont val="Calibri"/>
        <family val="2"/>
        <charset val="1"/>
      </rPr>
      <t xml:space="preserve">Articole </t>
    </r>
    <r>
      <rPr>
        <i val="true"/>
        <sz val="11"/>
        <color rgb="FF000000"/>
        <rFont val="Calibri"/>
        <family val="2"/>
        <charset val="238"/>
      </rPr>
      <t xml:space="preserve">in extenso</t>
    </r>
    <r>
      <rPr>
        <sz val="11"/>
        <color rgb="FF000000"/>
        <rFont val="Calibri"/>
        <family val="2"/>
        <charset val="1"/>
      </rPr>
      <t xml:space="preserve"> în reviste ştiinţifice indexate ISI Arts &amp; Humanities </t>
    </r>
    <r>
      <rPr>
        <i val="true"/>
        <sz val="11"/>
        <color rgb="FF000000"/>
        <rFont val="Calibri"/>
        <family val="2"/>
        <charset val="238"/>
      </rPr>
      <t xml:space="preserve">Citation Index</t>
    </r>
    <r>
      <rPr>
        <sz val="11"/>
        <color rgb="FF000000"/>
        <rFont val="Calibri"/>
        <family val="2"/>
        <charset val="1"/>
      </rPr>
      <t xml:space="preserve">, Scopus-Copernicus, ERIH şi clasificate în categoria INT1 sau INT2 în acest index, sau echivalente în domeniu* </t>
    </r>
  </si>
  <si>
    <t xml:space="preserve">I6 </t>
  </si>
  <si>
    <r>
      <rPr>
        <sz val="11"/>
        <color rgb="FF000000"/>
        <rFont val="Calibri"/>
        <family val="2"/>
        <charset val="1"/>
      </rPr>
      <t xml:space="preserve">Articole </t>
    </r>
    <r>
      <rPr>
        <i val="true"/>
        <sz val="11"/>
        <color rgb="FF000000"/>
        <rFont val="Calibri"/>
        <family val="2"/>
        <charset val="238"/>
      </rPr>
      <t xml:space="preserve">in extenso </t>
    </r>
    <r>
      <rPr>
        <sz val="11"/>
        <color rgb="FF000000"/>
        <rFont val="Calibri"/>
        <family val="2"/>
        <charset val="1"/>
      </rPr>
      <t xml:space="preserve">în reviste ştiinţifice indexate ERIH şi clasificate în categoria NAT </t>
    </r>
  </si>
  <si>
    <t xml:space="preserve">I7 </t>
  </si>
  <si>
    <r>
      <rPr>
        <sz val="11"/>
        <color rgb="FF000000"/>
        <rFont val="Calibri"/>
        <family val="2"/>
        <charset val="1"/>
      </rPr>
      <t xml:space="preserve">Articole </t>
    </r>
    <r>
      <rPr>
        <i val="true"/>
        <sz val="11"/>
        <color rgb="FF000000"/>
        <rFont val="Calibri"/>
        <family val="2"/>
        <charset val="238"/>
      </rPr>
      <t xml:space="preserve">in extenso</t>
    </r>
    <r>
      <rPr>
        <sz val="11"/>
        <color rgb="FF000000"/>
        <rFont val="Calibri"/>
        <family val="2"/>
        <charset val="1"/>
      </rPr>
      <t xml:space="preserve"> în reviste ştiinţifice recunoscute în domenii conexe* </t>
    </r>
  </si>
  <si>
    <t xml:space="preserve">I8 </t>
  </si>
  <si>
    <r>
      <rPr>
        <sz val="11"/>
        <color rgb="FF000000"/>
        <rFont val="Calibri"/>
        <family val="2"/>
        <charset val="1"/>
      </rPr>
      <t xml:space="preserve">Studii </t>
    </r>
    <r>
      <rPr>
        <i val="true"/>
        <sz val="11"/>
        <color rgb="FF000000"/>
        <rFont val="Calibri"/>
        <family val="2"/>
        <charset val="238"/>
      </rPr>
      <t xml:space="preserve">in extenso</t>
    </r>
    <r>
      <rPr>
        <sz val="11"/>
        <color rgb="FF000000"/>
        <rFont val="Calibri"/>
        <family val="2"/>
        <charset val="1"/>
      </rPr>
      <t xml:space="preserve"> apărute în volume colective publicate la edituri de prestigiu internaţional* </t>
    </r>
  </si>
  <si>
    <t xml:space="preserve">I9 </t>
  </si>
  <si>
    <r>
      <rPr>
        <sz val="11"/>
        <color rgb="FF000000"/>
        <rFont val="Calibri"/>
        <family val="2"/>
        <charset val="1"/>
      </rPr>
      <t xml:space="preserve">Studii </t>
    </r>
    <r>
      <rPr>
        <i val="true"/>
        <sz val="11"/>
        <color rgb="FF000000"/>
        <rFont val="Calibri"/>
        <family val="2"/>
        <charset val="238"/>
      </rPr>
      <t xml:space="preserve">in extenso</t>
    </r>
    <r>
      <rPr>
        <sz val="11"/>
        <color rgb="FF000000"/>
        <rFont val="Calibri"/>
        <family val="2"/>
        <charset val="1"/>
      </rPr>
      <t xml:space="preserve"> apărute în volume colective publicate la edituri de prestigiu naţional* </t>
    </r>
  </si>
  <si>
    <t xml:space="preserve">I10 </t>
  </si>
  <si>
    <r>
      <rPr>
        <sz val="11"/>
        <color rgb="FF000000"/>
        <rFont val="Calibri"/>
        <family val="2"/>
        <charset val="1"/>
      </rPr>
      <t xml:space="preserve">Studii </t>
    </r>
    <r>
      <rPr>
        <i val="true"/>
        <sz val="11"/>
        <color rgb="FF000000"/>
        <rFont val="Calibri"/>
        <family val="2"/>
        <charset val="238"/>
      </rPr>
      <t xml:space="preserve">in extenso </t>
    </r>
    <r>
      <rPr>
        <sz val="11"/>
        <color rgb="FF000000"/>
        <rFont val="Calibri"/>
        <family val="2"/>
        <charset val="1"/>
      </rPr>
      <t xml:space="preserve">apărute în volume colective publicate la edituri recunoscute în domeniu*, precum şi studiile aferente proiectelor* </t>
    </r>
  </si>
  <si>
    <t xml:space="preserve">I11 </t>
  </si>
  <si>
    <r>
      <rPr>
        <sz val="11"/>
        <color rgb="FF000000"/>
        <rFont val="Calibri"/>
        <family val="2"/>
        <charset val="1"/>
      </rPr>
      <t xml:space="preserve">Publicaţii </t>
    </r>
    <r>
      <rPr>
        <i val="true"/>
        <sz val="11"/>
        <color rgb="FF000000"/>
        <rFont val="Calibri"/>
        <family val="2"/>
        <charset val="238"/>
      </rPr>
      <t xml:space="preserve">in</t>
    </r>
    <r>
      <rPr>
        <sz val="11"/>
        <color rgb="FF000000"/>
        <rFont val="Calibri"/>
        <family val="2"/>
        <charset val="1"/>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</si>
  <si>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</si>
  <si>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Susţinere comunicare publică în cadrul conferinţelor, colocviilor, seminariilor internaţionale/naţionale</t>
  </si>
  <si>
    <t xml:space="preserve">I12 </t>
  </si>
  <si>
    <t xml:space="preserve">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</si>
  <si>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I13 </t>
  </si>
  <si>
    <t xml:space="preserve">Proiect de arhitectură, restaurare, design, de specialitate, de mare complexitate, la nivel zonal sau local, edificat / autorizat** Cu un grad de complexitate în consecință la nivelul rezolvării arhitecturale tehnice, de amplasament.</t>
  </si>
  <si>
    <t xml:space="preserve">I14 </t>
  </si>
  <si>
    <r>
      <rPr>
        <sz val="11"/>
        <color rgb="FF000000"/>
        <rFont val="Calibri"/>
        <family val="2"/>
        <charset val="1"/>
      </rPr>
      <t xml:space="preserve">Proiect de amenajarea teritoriului şi peisaj la nivel macro-teritorial: </t>
    </r>
    <r>
      <rPr>
        <i val="true"/>
        <sz val="11"/>
        <color rgb="FF000000"/>
        <rFont val="Calibri"/>
        <family val="2"/>
        <charset val="238"/>
      </rPr>
      <t xml:space="preserve">naţional, transfrontalier, interjudeţean</t>
    </r>
    <r>
      <rPr>
        <sz val="11"/>
        <color rgb="FF000000"/>
        <rFont val="Calibri"/>
        <family val="2"/>
        <charset val="1"/>
      </rPr>
      <t xml:space="preserve">/ la nivel mezzo-teritorial: </t>
    </r>
    <r>
      <rPr>
        <i val="true"/>
        <sz val="11"/>
        <color rgb="FF000000"/>
        <rFont val="Calibri"/>
        <family val="2"/>
        <charset val="238"/>
      </rPr>
      <t xml:space="preserve">judeţean, periurban, metropolitan</t>
    </r>
    <r>
      <rPr>
        <sz val="11"/>
        <color rgb="FF000000"/>
        <rFont val="Calibri"/>
        <family val="2"/>
        <charset val="1"/>
      </rPr>
      <t xml:space="preserve">/ strategii de dezvoltare, studii de fundamentare, planuri de management şi mobilitate) avizate** </t>
    </r>
  </si>
  <si>
    <t xml:space="preserve">Proiect urbanistic şi peisagistic la nivelul Planurilor Generale / 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</si>
  <si>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</si>
  <si>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I15</t>
  </si>
  <si>
    <t xml:space="preserve">Contribuții la activitatea Centrului de cercetare - proiectare al Universității prin atragerea și realizarea de proiecte de urbanism, arhitectură, restaurare, design, proiecte de specialitate, studii cu componentă notabilă de cercetare și complexitate****</t>
  </si>
  <si>
    <t xml:space="preserve">I16 </t>
  </si>
  <si>
    <t xml:space="preserve">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</si>
  <si>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 xml:space="preserve">I17 </t>
  </si>
  <si>
    <t xml:space="preserve">Premii / mențiuni / nominalizări / selecţionări obţinute pentru concursuri naţionale de proiecte (organizate potrivit regulamentului UNESCO-UIA, girate de OAR/UAR/RUR, concursuri RUR - Registrul Urbaniştilor din România) </t>
  </si>
  <si>
    <t xml:space="preserve">I18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</si>
  <si>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</si>
  <si>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I19 </t>
  </si>
  <si>
    <r>
      <rPr>
        <sz val="11"/>
        <color rgb="FF000000"/>
        <rFont val="Calibri"/>
        <family val="2"/>
        <charset val="1"/>
      </rPr>
      <t xml:space="preserve">Profesor asociat, </t>
    </r>
    <r>
      <rPr>
        <i val="true"/>
        <sz val="11"/>
        <color rgb="FF000000"/>
        <rFont val="Calibri"/>
        <family val="2"/>
        <charset val="238"/>
      </rPr>
      <t xml:space="preserve">visiting</t>
    </r>
    <r>
      <rPr>
        <sz val="11"/>
        <color rgb="FF000000"/>
        <rFont val="Calibri"/>
        <family val="2"/>
        <charset val="1"/>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</si>
  <si>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I20 </t>
  </si>
  <si>
    <t xml:space="preserve">Expoziţii profesionale în domeniu organizate la nivel internaţional / naţional sau local în calitate de autor, coautor, curator </t>
  </si>
  <si>
    <t xml:space="preserve">I21 </t>
  </si>
  <si>
    <t xml:space="preserve">Organizator / curator expoziţii la nivel internaţional/naţional </t>
  </si>
  <si>
    <t xml:space="preserve">I22 </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</si>
  <si>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</si>
  <si>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I23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</si>
  <si>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</si>
  <si>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I24</t>
  </si>
  <si>
    <t xml:space="preserve">Îndrumare de doctorat sau în co-tutelă la nivel internaţional/naţional </t>
  </si>
  <si>
    <t xml:space="preserve">CRITERIU</t>
  </si>
  <si>
    <t xml:space="preserve">DENUMIREA CRITERIULUI</t>
  </si>
  <si>
    <t xml:space="preserve">C1</t>
  </si>
  <si>
    <t xml:space="preserve">suma punctajului pentru indicatorii I1-I10; I19 –I24</t>
  </si>
  <si>
    <t xml:space="preserve">C2</t>
  </si>
  <si>
    <t xml:space="preserve">suma punctajului pentru indicatorii I12-I18</t>
  </si>
  <si>
    <t xml:space="preserve">C3</t>
  </si>
  <si>
    <t xml:space="preserve">suma punctajului pentru indicatorul I11</t>
  </si>
  <si>
    <t xml:space="preserve">C4</t>
  </si>
  <si>
    <t xml:space="preserve">suma punctajului pentru indicatorii I1 - I24</t>
  </si>
  <si>
    <t xml:space="preserve">Data</t>
  </si>
  <si>
    <t xml:space="preserve">Semnătura</t>
  </si>
  <si>
    <t xml:space="preserve">DESCRIERE INDICATORI conform Anexei OM 6129/2016</t>
  </si>
  <si>
    <t xml:space="preserve">Tipul activităţilor </t>
  </si>
  <si>
    <t xml:space="preserve">Punctaj indicat </t>
  </si>
  <si>
    <t xml:space="preserve">Elementul pt. care se acordă punctajul </t>
  </si>
  <si>
    <t xml:space="preserve">I1</t>
  </si>
  <si>
    <t xml:space="preserve">20 x n
10 x n </t>
  </si>
  <si>
    <t xml:space="preserve">pe carte/ capitol </t>
  </si>
  <si>
    <t xml:space="preserve">I2</t>
  </si>
  <si>
    <t xml:space="preserve">15 x n </t>
  </si>
  <si>
    <t xml:space="preserve">pe carte </t>
  </si>
  <si>
    <t xml:space="preserve">I3</t>
  </si>
  <si>
    <t xml:space="preserve">10 x n </t>
  </si>
  <si>
    <t xml:space="preserve">pe capitol </t>
  </si>
  <si>
    <t xml:space="preserve">I4</t>
  </si>
  <si>
    <t xml:space="preserve">pe articol </t>
  </si>
  <si>
    <t xml:space="preserve">I5</t>
  </si>
  <si>
    <t xml:space="preserve">I6</t>
  </si>
  <si>
    <t xml:space="preserve">5 x n </t>
  </si>
  <si>
    <t xml:space="preserve">I7</t>
  </si>
  <si>
    <t xml:space="preserve">I8</t>
  </si>
  <si>
    <t xml:space="preserve">pe studiu </t>
  </si>
  <si>
    <t xml:space="preserve">I9</t>
  </si>
  <si>
    <t xml:space="preserve">7 x n </t>
  </si>
  <si>
    <t xml:space="preserve">I10</t>
  </si>
  <si>
    <t xml:space="preserve">7 x n 
5 x n </t>
  </si>
  <si>
    <t xml:space="preserve">pe studiu de cercetare prin proiect/studiu aferent proiect </t>
  </si>
  <si>
    <t xml:space="preserve">I11</t>
  </si>
  <si>
    <t xml:space="preserve">15 x n
10 x n
5 x n </t>
  </si>
  <si>
    <t xml:space="preserve">pe publicaţie </t>
  </si>
  <si>
    <t xml:space="preserve">15/10 x n
10/8 x n
6/3 x n </t>
  </si>
  <si>
    <t xml:space="preserve">pe publicaţie/ eveniment </t>
  </si>
  <si>
    <t xml:space="preserve">5 x n
3 x n </t>
  </si>
  <si>
    <t xml:space="preserve">pe susţinere </t>
  </si>
  <si>
    <t xml:space="preserve">I12</t>
  </si>
  <si>
    <t xml:space="preserve">30 x n
20 x n </t>
  </si>
  <si>
    <t xml:space="preserve">pe proiect </t>
  </si>
  <si>
    <t xml:space="preserve">I13</t>
  </si>
  <si>
    <t xml:space="preserve">15 x n
10 x n </t>
  </si>
  <si>
    <t xml:space="preserve">I14</t>
  </si>
  <si>
    <t xml:space="preserve">30 x n
15 x n
10 x n </t>
  </si>
  <si>
    <t xml:space="preserve">20 x n
15 x n </t>
  </si>
  <si>
    <t xml:space="preserve">20 x n
15 x n
10 x n </t>
  </si>
  <si>
    <t xml:space="preserve">20 x n</t>
  </si>
  <si>
    <t xml:space="preserve">I16</t>
  </si>
  <si>
    <t xml:space="preserve">50 x n
30 x n
10 x n</t>
  </si>
  <si>
    <t xml:space="preserve">pe premiu /
nominalizare /
selectionare</t>
  </si>
  <si>
    <t xml:space="preserve">I17</t>
  </si>
  <si>
    <t xml:space="preserve">30 x n
20 x n
10 x n </t>
  </si>
  <si>
    <t xml:space="preserve">pe premiu/ nominalizări/ selecţionări </t>
  </si>
  <si>
    <t xml:space="preserve">I18</t>
  </si>
  <si>
    <t xml:space="preserve">10 x n
5 x n </t>
  </si>
  <si>
    <t xml:space="preserve">pe premiu/ pe nominalizare </t>
  </si>
  <si>
    <t xml:space="preserve">I19</t>
  </si>
  <si>
    <t xml:space="preserve">5
5
10
20 </t>
  </si>
  <si>
    <t xml:space="preserve">pe tip de activitate </t>
  </si>
  <si>
    <t xml:space="preserve">I20</t>
  </si>
  <si>
    <t xml:space="preserve">10/5 x n
5/3 x n
3/1 x n </t>
  </si>
  <si>
    <t xml:space="preserve">pe expoziţie </t>
  </si>
  <si>
    <t xml:space="preserve">I21</t>
  </si>
  <si>
    <t xml:space="preserve">I22</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</si>
  <si>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</si>
  <si>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15/10
10/5
10/5
20 </t>
  </si>
  <si>
    <t xml:space="preserve">pe comisie </t>
  </si>
  <si>
    <t xml:space="preserve">I23</t>
  </si>
  <si>
    <t xml:space="preserve">10xn-5xn
5xn-3xn
3xn-1xn </t>
  </si>
  <si>
    <t xml:space="preserve">5 x n1
5 x n1
7 x n1 </t>
  </si>
  <si>
    <t xml:space="preserve">n1 - nr. studenți care au susținut teza în ultimul an univ.</t>
  </si>
  <si>
    <r>
      <rPr>
        <b val="true"/>
        <sz val="11"/>
        <color rgb="FF000000"/>
        <rFont val="Calibri"/>
        <family val="2"/>
        <charset val="238"/>
      </rPr>
      <t xml:space="preserve">Definiţii şi condiţii
n</t>
    </r>
    <r>
      <rPr>
        <sz val="11"/>
        <color rgb="FF000000"/>
        <rFont val="Calibri"/>
        <family val="2"/>
        <charset val="1"/>
      </rPr>
      <t xml:space="preserve"> reprezintă:
  - numărul de publicaţii - carte/articol/studiu/proiect la care candidatul este autor, coautor sau membru în colectiv 
  - numărul de activităţi/evenimente
</t>
    </r>
    <r>
      <rPr>
        <sz val="11"/>
        <color rgb="FF000000"/>
        <rFont val="Symbol"/>
        <family val="1"/>
        <charset val="2"/>
      </rPr>
      <t xml:space="preserve">·</t>
    </r>
    <r>
      <rPr>
        <sz val="12.65"/>
        <color rgb="FF000000"/>
        <rFont val="Calibri"/>
        <family val="2"/>
        <charset val="1"/>
      </rPr>
      <t xml:space="preserve"> </t>
    </r>
    <r>
      <rPr>
        <sz val="11"/>
        <color rgb="FF000000"/>
        <rFont val="Calibri"/>
        <family val="2"/>
        <charset val="1"/>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rgb="FF000000"/>
        <rFont val="Symbol"/>
        <family val="1"/>
        <charset val="2"/>
      </rPr>
      <t xml:space="preserve">·</t>
    </r>
    <r>
      <rPr>
        <sz val="12.65"/>
        <color rgb="FF000000"/>
        <rFont val="Calibri"/>
        <family val="2"/>
        <charset val="1"/>
      </rPr>
      <t xml:space="preserve"> </t>
    </r>
    <r>
      <rPr>
        <sz val="11"/>
        <color rgb="FF000000"/>
        <rFont val="Calibri"/>
        <family val="2"/>
        <charset val="1"/>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rgb="FF000000"/>
        <rFont val="Symbol"/>
        <family val="1"/>
        <charset val="2"/>
      </rPr>
      <t xml:space="preserve">·</t>
    </r>
    <r>
      <rPr>
        <sz val="12.65"/>
        <color rgb="FF000000"/>
        <rFont val="Calibri"/>
        <family val="2"/>
        <charset val="1"/>
      </rPr>
      <t xml:space="preserve"> </t>
    </r>
    <r>
      <rPr>
        <sz val="11"/>
        <color rgb="FF000000"/>
        <rFont val="Calibri"/>
        <family val="2"/>
        <charset val="1"/>
      </rPr>
      <t xml:space="preserve">Lista publicaţiilor de prestigiu internaţional şi naţional în domeniile de specialitate şi în cele conexe, recunoscute de comisia de specialitate a CNATDCU se stabileşte prin decizie a acestei comisii de specialitate şi se publică pe site-ul web al CNATDCU.</t>
    </r>
  </si>
  <si>
    <t xml:space="preserve">Notă explicativă:</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</si>
  <si>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</si>
  <si>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</si>
  <si>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xml:space="preserve">***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</si>
  <si>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xml:space="preserve">**** Valoarea punctajului variază între 30-50pct/n în funcție de complexitate, importanța la nivel local/național/internațional a proiectului precum și de valoarea sa contractuală. Punctajul obținut este independent de punctajele obținute la rubricile I12-I14</t>
  </si>
  <si>
    <t xml:space="preserve">***** O lucrare: proiect, studiu, publicație etc. - va fi luată în considerație o singură dată, la criteriul corespunzător, cu punctaj maxim (ex. în cazul premiilor la un concurs)</t>
  </si>
  <si>
    <r>
      <rPr>
        <b val="true"/>
        <sz val="11"/>
        <color rgb="FF000000"/>
        <rFont val="Calibri"/>
        <family val="2"/>
        <charset val="238"/>
      </rPr>
      <t xml:space="preserve">Definiţii şi condiţii
</t>
    </r>
    <r>
      <rPr>
        <sz val="11"/>
        <color rgb="FF000000"/>
        <rFont val="Calibri"/>
        <family val="2"/>
        <charset val="1"/>
      </rPr>
      <t xml:space="preserve">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</si>
  <si>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 xml:space="preserve">ASUMARE ȘI RESPONSABILITATE:</t>
  </si>
  <si>
    <r>
      <rPr>
        <sz val="11"/>
        <color rgb="FF000000"/>
        <rFont val="Symbol"/>
        <family val="1"/>
        <charset val="2"/>
      </rPr>
      <t xml:space="preserve">·</t>
    </r>
    <r>
      <rPr>
        <sz val="11"/>
        <color rgb="FF000000"/>
        <rFont val="Calibri"/>
        <family val="2"/>
        <charset val="1"/>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rgb="FF000000"/>
        <rFont val="Symbol"/>
        <family val="1"/>
        <charset val="2"/>
      </rPr>
      <t xml:space="preserve">·</t>
    </r>
    <r>
      <rPr>
        <sz val="11"/>
        <color rgb="FF000000"/>
        <rFont val="Calibri"/>
        <family val="2"/>
        <charset val="1"/>
      </rPr>
      <t xml:space="preserve"> </t>
    </r>
    <r>
      <rPr>
        <sz val="11"/>
        <color rgb="FF000000"/>
        <rFont val="Calibri"/>
        <family val="2"/>
        <charset val="238"/>
      </rPr>
      <t xml:space="preserve">Verificarea autenticității celor declarate intră în competența comisiei de examinare.</t>
    </r>
  </si>
  <si>
    <t xml:space="preserve">PUNCTAJE MINIME NECESARE</t>
  </si>
  <si>
    <t xml:space="preserve">DENUMIRE CRITERIU</t>
  </si>
  <si>
    <t xml:space="preserve">STANDARD PENTRU PROFESOR UNIVERSITAR</t>
  </si>
  <si>
    <t xml:space="preserve">STANDARD PENTRU CONFERENTIAR UNIVERSITAR</t>
  </si>
  <si>
    <t xml:space="preserve">&gt;80</t>
  </si>
  <si>
    <t xml:space="preserve">&gt;60</t>
  </si>
  <si>
    <t xml:space="preserve">&gt;40</t>
  </si>
  <si>
    <t xml:space="preserve">&gt;30</t>
  </si>
  <si>
    <t xml:space="preserve">&gt;200</t>
  </si>
  <si>
    <t xml:space="preserve">&gt;150</t>
  </si>
  <si>
    <t xml:space="preserve">LISTA DE LUCRĂRI - STANDARDE NAȚIONALE</t>
  </si>
  <si>
    <t xml:space="preserve">Nr. crt.</t>
  </si>
  <si>
    <t xml:space="preserve">Autori</t>
  </si>
  <si>
    <t xml:space="preserve">Titlul cărţii / Titlul capitolului</t>
  </si>
  <si>
    <t xml:space="preserve">Editura</t>
  </si>
  <si>
    <t xml:space="preserve">ISBN</t>
  </si>
  <si>
    <t xml:space="preserve">Anul</t>
  </si>
  <si>
    <t xml:space="preserve">Număr total de pagini</t>
  </si>
  <si>
    <t xml:space="preserve">Număr de pagini contribuţie proprie</t>
  </si>
  <si>
    <t xml:space="preserve">Punctaj obţinut</t>
  </si>
  <si>
    <t xml:space="preserve">Punctaj</t>
  </si>
  <si>
    <t xml:space="preserve">20 | 10</t>
  </si>
  <si>
    <t xml:space="preserve">pe carte / capitol</t>
  </si>
  <si>
    <t xml:space="preserve">Titlul cărţii</t>
  </si>
  <si>
    <t xml:space="preserve">pe carte</t>
  </si>
  <si>
    <t xml:space="preserve">pe capitol</t>
  </si>
  <si>
    <t xml:space="preserve">Titlul lucrarii</t>
  </si>
  <si>
    <t xml:space="preserve">Revista</t>
  </si>
  <si>
    <t xml:space="preserve">ISBN / ISSN</t>
  </si>
  <si>
    <t xml:space="preserve">Vol (Nr)</t>
  </si>
  <si>
    <t xml:space="preserve">Număr de pagini</t>
  </si>
  <si>
    <t xml:space="preserve">pe articol</t>
  </si>
  <si>
    <t xml:space="preserve">Titlul lucrării</t>
  </si>
  <si>
    <t xml:space="preserve">Letiția Bărbuică</t>
  </si>
  <si>
    <r>
      <rPr>
        <i val="true"/>
        <sz val="11"/>
        <color rgb="FF9900FF"/>
        <rFont val="Arial narrow"/>
        <family val="2"/>
        <charset val="1"/>
      </rPr>
      <t xml:space="preserve">Architecture Studio Teaching: Breath-Taking Architecture</t>
    </r>
    <r>
      <rPr>
        <sz val="11"/>
        <color rgb="FF9900FF"/>
        <rFont val="Arial narrow"/>
        <family val="2"/>
        <charset val="1"/>
      </rPr>
      <t xml:space="preserve">                          indexed in |  ERIH PLUS, CEEOL, Index Copernicus, CrossRef, CrossCheck, J-Gate, Google Scholar, Ideas RePeC, Econpapers, Socionet,  KVK, WorldCat.</t>
    </r>
  </si>
  <si>
    <t xml:space="preserve"> Logos Universality mentality Education Novelty : Philosophy &amp; Humanistic  | doi: https://doi.org/10.18662/lumenphs/01</t>
  </si>
  <si>
    <t xml:space="preserve">ISSN: 2284-5976 | e-ISSN: 2501-0409</t>
  </si>
  <si>
    <t xml:space="preserve">Volume 6, Issue 1</t>
  </si>
  <si>
    <t xml:space="preserve">25-44</t>
  </si>
  <si>
    <t xml:space="preserve">Teaching in Architecture Studios: Poetic Simplicity</t>
  </si>
  <si>
    <t xml:space="preserve"> Proceedings Volume:Rethinking Social Action. Core Values in Practice UK doi: https://doi.org/10.18662/lumproc.rsacvp2017.8         </t>
  </si>
  <si>
    <r>
      <rPr>
        <sz val="9"/>
        <color rgb="FF444444"/>
        <rFont val="Roboto;sans-serif"/>
        <family val="0"/>
        <charset val="1"/>
      </rPr>
      <t xml:space="preserve">ISSN : 2601 – 2510
ISSN (on-line): 2601 – 2529
ISSN–L: 2601 – 2510
ISBN: 978-1-910129-13-5</t>
    </r>
    <r>
      <rPr>
        <sz val="12"/>
        <rFont val="Roboto;sans-serif"/>
        <family val="0"/>
        <charset val="1"/>
      </rPr>
      <t xml:space="preserve"> </t>
    </r>
  </si>
  <si>
    <t xml:space="preserve"> 75-94</t>
  </si>
  <si>
    <t xml:space="preserve"> ”Industrial Heritage Related Practice”    Common Ground Publishing,  https://doi.org/10.18848/2325-1328/CGP/v07i03/38537 http://ijgs.cgpublisher.com/product/pub.236/prod.54</t>
  </si>
  <si>
    <t xml:space="preserve">The International Journal of Design Society</t>
  </si>
  <si>
    <t xml:space="preserve">May 2014</t>
  </si>
  <si>
    <t xml:space="preserve">volume 7, Issue 3</t>
  </si>
  <si>
    <t xml:space="preserve">1-14</t>
  </si>
  <si>
    <t xml:space="preserve">pe studiu</t>
  </si>
  <si>
    <t xml:space="preserve">Letiția Bărbuică </t>
  </si>
  <si>
    <r>
      <rPr>
        <i val="true"/>
        <sz val="11"/>
        <color rgb="FF9900FF"/>
        <rFont val="Arial Narrow"/>
        <family val="2"/>
        <charset val="1"/>
      </rPr>
      <t xml:space="preserve"> Dada și Suprarealism de genul feminin,</t>
    </r>
    <r>
      <rPr>
        <sz val="11"/>
        <color rgb="FF9900FF"/>
        <rFont val="Arial Narrow"/>
        <family val="2"/>
        <charset val="1"/>
      </rPr>
      <t xml:space="preserve"> în Letiția Bărbuică (coord), Descifrând Modernitatea </t>
    </r>
  </si>
  <si>
    <t xml:space="preserve">  București: Editura Universitară ”Ion Mincu” cod CNCSIS 257, http://www.umft.ro/data_files/documente-atasate-sectiuni/15/edituri_recunoscute.pdf</t>
  </si>
  <si>
    <t xml:space="preserve"> ISBN 978-606-638-016-4 </t>
  </si>
  <si>
    <t xml:space="preserve">2012</t>
  </si>
  <si>
    <t xml:space="preserve">pg.120-136</t>
  </si>
  <si>
    <r>
      <rPr>
        <i val="true"/>
        <sz val="11"/>
        <color rgb="FF9900FF"/>
        <rFont val="Arial narrow"/>
        <family val="2"/>
        <charset val="1"/>
      </rPr>
      <t xml:space="preserve">Ceci ce n'est pas Rene Magritte</t>
    </r>
    <r>
      <rPr>
        <sz val="11"/>
        <color rgb="FF9900FF"/>
        <rFont val="Arial narrow"/>
        <family val="2"/>
        <charset val="1"/>
      </rPr>
      <t xml:space="preserve">, în Letiția Bărbuică (coord), Descifrând Fotografia,</t>
    </r>
    <r>
      <rPr>
        <sz val="11"/>
        <color rgb="FF000000"/>
        <rFont val="Calibri"/>
        <family val="2"/>
        <charset val="238"/>
      </rPr>
      <t xml:space="preserve"> </t>
    </r>
  </si>
  <si>
    <t xml:space="preserve">ISBN 978-606-638-015-7 </t>
  </si>
  <si>
    <t xml:space="preserve">pg.54-74</t>
  </si>
  <si>
    <r>
      <rPr>
        <sz val="11"/>
        <color rgb="FF9900FF"/>
        <rFont val="Arial narrow"/>
        <family val="2"/>
        <charset val="1"/>
      </rPr>
      <t xml:space="preserve"> </t>
    </r>
    <r>
      <rPr>
        <i val="true"/>
        <sz val="11"/>
        <color rgb="FF9900FF"/>
        <rFont val="Arial narrow"/>
        <family val="2"/>
        <charset val="1"/>
      </rPr>
      <t xml:space="preserve">Recent Architecture. The Image - Between Austere &amp; Baroque</t>
    </r>
    <r>
      <rPr>
        <sz val="11"/>
        <color rgb="FF9900FF"/>
        <rFont val="Arial narrow"/>
        <family val="2"/>
        <charset val="1"/>
      </rPr>
      <t xml:space="preserve"> în Ana-Maria, Dabija (coord),"Urban Space- Architectural Space - Interior Space"</t>
    </r>
  </si>
  <si>
    <t xml:space="preserve">ISBN 978-606-638-012-6</t>
  </si>
  <si>
    <t xml:space="preserve">pg. 113-125</t>
  </si>
  <si>
    <t xml:space="preserve">7 | 5</t>
  </si>
  <si>
    <t xml:space="preserve">pe studiu de cercetare prin proiect /</t>
  </si>
  <si>
    <t xml:space="preserve"> Arhitectură recentă. Imaginea- între auster și baroc în Ana-Maria, Dabija (coord), Spațiu urban - Spațiu arhitectural - Spațiu interior, ISBN 978-606-638-003-4</t>
  </si>
  <si>
    <t xml:space="preserve">ISBN 978-606-638-003-4</t>
  </si>
  <si>
    <t xml:space="preserve">pg. 83-95</t>
  </si>
  <si>
    <t xml:space="preserve">studiu aferent proiect</t>
  </si>
  <si>
    <t xml:space="preserve">Bucureștiul- Noul autism cromatic, în prof.dr.arh. Daniela Rădulescu Andronic (coord)  Argument / Experimente Urbane/ Evenimente Culturale</t>
  </si>
  <si>
    <t xml:space="preserve"> ISSN: 2067-4252</t>
  </si>
  <si>
    <t xml:space="preserve">pg.235-251</t>
  </si>
  <si>
    <t xml:space="preserve">de verificat sa nu fie trecute si la I10</t>
  </si>
  <si>
    <t xml:space="preserve">Conferinţa, Simpozionul, Denumirea volumului, Localitatea etc.</t>
  </si>
  <si>
    <t xml:space="preserve">Ziua, luna</t>
  </si>
  <si>
    <t xml:space="preserve">ISBN/ si/ sau ISSN</t>
  </si>
  <si>
    <t xml:space="preserve">Pag.</t>
  </si>
  <si>
    <r>
      <rPr>
        <i val="true"/>
        <sz val="11"/>
        <color rgb="FF9900FF"/>
        <rFont val="Arial narrow"/>
        <family val="2"/>
        <charset val="1"/>
      </rPr>
      <t xml:space="preserve">Architecture Studio Teaching. Transforming Reality                     </t>
    </r>
    <r>
      <rPr>
        <sz val="11"/>
        <color rgb="FF9900FF"/>
        <rFont val="Arial narrow"/>
        <family val="2"/>
        <charset val="1"/>
      </rPr>
      <t xml:space="preserve"> indexat Web of Science WOS Clarivate ISI Conference Proceedings Citation Index (ISI CPCI).</t>
    </r>
  </si>
  <si>
    <t xml:space="preserve">The European Proceedings of Social &amp; Behavioural Sciences EpSBS.  DOI: 10.15405/epsbs.2016.09.14</t>
  </si>
  <si>
    <t xml:space="preserve">2016,</t>
  </si>
  <si>
    <t xml:space="preserve"> eISSN: 2357-1330.  vol.15</t>
  </si>
  <si>
    <t xml:space="preserve">109-121</t>
  </si>
  <si>
    <t xml:space="preserve">15 |10 | 5</t>
  </si>
  <si>
    <t xml:space="preserve">pe publicație</t>
  </si>
  <si>
    <t xml:space="preserve">Contemporary Architectural Image în Europe. Comparative Study on Recent Portuguese and Swiss Architecture. Indexat Thomson Reuters ISI</t>
  </si>
  <si>
    <t xml:space="preserve"> Rethinking Social Action. Core Values. (LUMEN 2015), Elsevier, Procedia Social &amp; Behavioral Science http://eprints.ugd.edu.mk/16201/1/Lumen-prvi%20strani%20od%20pecat.pdf</t>
  </si>
  <si>
    <t xml:space="preserve"> ISBN:978-88-7587-725-5</t>
  </si>
  <si>
    <t xml:space="preserve">137-142</t>
  </si>
  <si>
    <r>
      <rPr>
        <i val="true"/>
        <sz val="11"/>
        <color rgb="FF9900FF"/>
        <rFont val="Arial narrow"/>
        <family val="2"/>
        <charset val="1"/>
      </rPr>
      <t xml:space="preserve"> Towards a New Aural Pedagogy in Architecture                                     </t>
    </r>
    <r>
      <rPr>
        <sz val="11"/>
        <color rgb="FF9900FF"/>
        <rFont val="Arial narrow"/>
        <family val="2"/>
        <charset val="1"/>
      </rPr>
      <t xml:space="preserve"> indexat in ERIH PLUS, CEEOL, Index Copernicus, J- GATE, CrossRef, CrossCheck, Google Scholar, Ideas RePeC, Econpapers, Socionet,  KVK, WorldCat </t>
    </r>
  </si>
  <si>
    <t xml:space="preserve">Procedia Social &amp; Behavioral Science,  Logos Universality Mentality Education, Novelty (LUMEN 2013) https://doi.org/10.1016/j.sbspro.2013.08.642</t>
  </si>
  <si>
    <t xml:space="preserve"> ISSN: 1877-0428 , vol.92</t>
  </si>
  <si>
    <t xml:space="preserve">92-97</t>
  </si>
  <si>
    <t xml:space="preserve"> Punct de stație: Iubesc București/ Station PointȘ I Love Bucharest,</t>
  </si>
  <si>
    <t xml:space="preserve">Argument 10/2018, Studii și cercetări științifice de arhitectură și urbanism, București- capitală culturală europeană, coord. Daniela Radulescu Andronic, București: Editura Universitară „Ion Mincu”,</t>
  </si>
  <si>
    <t xml:space="preserve"> ISSN 2067-4252</t>
  </si>
  <si>
    <t xml:space="preserve">53-67</t>
  </si>
  <si>
    <t xml:space="preserve"> The Scale and the Facade. Study on Contemporary Architecture</t>
  </si>
  <si>
    <t xml:space="preserve"> Ana Maria Dabija &amp; ali eds, EURAU -Procedings, In Between Scales, publicatie pe DVD</t>
  </si>
  <si>
    <t xml:space="preserve">ISBN 978-606-638-141-3</t>
  </si>
  <si>
    <t xml:space="preserve">267-275</t>
  </si>
  <si>
    <t xml:space="preserve">Cercetarea prin proiect. Studiu de caz. Metropolis Centre</t>
  </si>
  <si>
    <t xml:space="preserve">ARGUMENT 7/2015, Editura Universitara „Ion Mincu”, Bucuresti</t>
  </si>
  <si>
    <t xml:space="preserve">ISSN 2067-4252</t>
  </si>
  <si>
    <t xml:space="preserve">325-338</t>
  </si>
  <si>
    <t xml:space="preserve"> Necesitatea unui nou tip de pedagogie în învățământul de arhitectură. </t>
  </si>
  <si>
    <t xml:space="preserve">ARGUMENT 8/2016, Editura Universitara „Ion Mincu”, Bucuresti,</t>
  </si>
  <si>
    <t xml:space="preserve">63-75</t>
  </si>
  <si>
    <t xml:space="preserve"> Suprematism Becomes Architecture </t>
  </si>
  <si>
    <t xml:space="preserve">Beatrice Joger (coord.ed), Re[search] through architecture – Proceedings, ucurești: Editura Universitară Ion Mincu,</t>
  </si>
  <si>
    <t xml:space="preserve">SSN 2393-4425, ISSN-L- 2393-4425</t>
  </si>
  <si>
    <t xml:space="preserve">publicare pe CD fara numar de pagina</t>
  </si>
  <si>
    <t xml:space="preserve"> Ideea ca semnătură- despre Jewish Museum, Berlin/ Ideea as signature – Jewish Museum Berlin. </t>
  </si>
  <si>
    <t xml:space="preserve">în Ana-Maria, Dabija (coord), Spațiu-Artă- Arhitectură/Space - Arts Architecture. Bucureşti: Editura  Universitară „Ion Mincu“</t>
  </si>
  <si>
    <t xml:space="preserve">ISBN: 978-606-638-067-6 </t>
  </si>
  <si>
    <t xml:space="preserve"> Performativitatea spațiului public. Strategii legate de patrimoniul industrial</t>
  </si>
  <si>
    <t xml:space="preserve"> în revista Urbanism. Arhitectură. Construcții.  București:  Editura INCD URBAN-INCERC</t>
  </si>
  <si>
    <t xml:space="preserve">vol.3, no.4/2012</t>
  </si>
  <si>
    <t xml:space="preserve">39-44</t>
  </si>
  <si>
    <t xml:space="preserve"> Arhitecturi recente. Fațade WRAP. Recent architectures. Wrap Facades</t>
  </si>
  <si>
    <t xml:space="preserve">În Anca Mitrache (coord),"Peisaj Cultural, Arhitectură, Tendințe 120 de ani de învățământ  superior de arhitectură.  Cultural landscape, Architecture trends, 120 years of higher  education in architecture" ,  București: Editura Universitară ”Ion Mincu”.  ISBN: 978-606-638-047-8</t>
  </si>
  <si>
    <t xml:space="preserve">  ISBN: 978-606-638-047-8</t>
  </si>
  <si>
    <t xml:space="preserve">pg.109-119</t>
  </si>
  <si>
    <t xml:space="preserve">Denumire publicație / conferință</t>
  </si>
  <si>
    <t xml:space="preserve">Editura / 
Denumire eveniment, oraș</t>
  </si>
  <si>
    <t xml:space="preserve">An</t>
  </si>
  <si>
    <t xml:space="preserve">Ziua, Luna</t>
  </si>
  <si>
    <t xml:space="preserve">ISBN/ ISSN</t>
  </si>
  <si>
    <t xml:space="preserve">Letiția Bărbuică (coord)</t>
  </si>
  <si>
    <t xml:space="preserve">Descifrând Modernitatea</t>
  </si>
  <si>
    <t xml:space="preserve">București: EdituraUniversitară ”Ion Mincu”/  Şcoala doctorală - Spaţiu, imagine, text, teritoriu</t>
  </si>
  <si>
    <t xml:space="preserve">ISBN 978-606-638-016-4</t>
  </si>
  <si>
    <t xml:space="preserve">15 |10 </t>
  </si>
  <si>
    <t xml:space="preserve">pe publicație / eveniment</t>
  </si>
  <si>
    <t xml:space="preserve"> Descifrând Fotografia</t>
  </si>
  <si>
    <t xml:space="preserve"> ISBN 978-606-638-015-7</t>
  </si>
  <si>
    <t xml:space="preserve">10 |8 </t>
  </si>
  <si>
    <t xml:space="preserve">6 |3 </t>
  </si>
  <si>
    <t xml:space="preserve">Denumire conferinta</t>
  </si>
  <si>
    <t xml:space="preserve">Denumire eveniment/ lucrare prezentata</t>
  </si>
  <si>
    <t xml:space="preserve">12th LUMEN International Conference RSACVP 2019, Iasi,</t>
  </si>
  <si>
    <t xml:space="preserve"> New Museums as Seductive Place in the City</t>
  </si>
  <si>
    <t xml:space="preserve">5-17/05/2019 </t>
  </si>
  <si>
    <t xml:space="preserve">LUMEN RSACVP 2018 International Conference Suceava,</t>
  </si>
  <si>
    <t xml:space="preserve"> ”Cool Contemporary Architecture”</t>
  </si>
  <si>
    <t xml:space="preserve"> 26-29/04/2018 </t>
  </si>
  <si>
    <t xml:space="preserve">5 |3</t>
  </si>
  <si>
    <t xml:space="preserve">pe susținere</t>
  </si>
  <si>
    <t xml:space="preserve">LUMEN RSACVP 2018 Internațional Conference , Suceava</t>
  </si>
  <si>
    <t xml:space="preserve">”Architecture Studio Teaching: Breath-taking Architecture”</t>
  </si>
  <si>
    <t xml:space="preserve">26-29/04/2018</t>
  </si>
  <si>
    <r>
      <rPr>
        <sz val="10"/>
        <color rgb="FF9900FF"/>
        <rFont val="Arial narrow"/>
        <family val="2"/>
        <charset val="1"/>
      </rPr>
      <t xml:space="preserve">Conferinta</t>
    </r>
    <r>
      <rPr>
        <b val="true"/>
        <sz val="10"/>
        <color rgb="FF9900FF"/>
        <rFont val="Arial narrow"/>
        <family val="2"/>
        <charset val="1"/>
      </rPr>
      <t xml:space="preserve"> UAUIM ARGUMENT 10 București – capitală culturală europeană - concurs de idei</t>
    </r>
  </si>
  <si>
    <t xml:space="preserve"> Punct de stație: Iubesc București</t>
  </si>
  <si>
    <t xml:space="preserve">13-14/03/2017</t>
  </si>
  <si>
    <t xml:space="preserve">8th LUMEN CONFERENCE- RSACVP-, Suceava,  </t>
  </si>
  <si>
    <t xml:space="preserve">”Architecture Studio Teaching. Poetic Simplicity.”</t>
  </si>
  <si>
    <t xml:space="preserve">7-8/04/ 2017</t>
  </si>
  <si>
    <t xml:space="preserve">EURAU 2016 – UAUIM  </t>
  </si>
  <si>
    <t xml:space="preserve">”The Scale and the Facade. Study on Contemporary Architecture”</t>
  </si>
  <si>
    <t xml:space="preserve">28-30/09/2016</t>
  </si>
  <si>
    <t xml:space="preserve">WLC 2016 – 15th Aniversay Editionof World Lumen Congress, Iasi</t>
  </si>
  <si>
    <t xml:space="preserve">    ”Architecture Studio Teaching. Transforming Reality”</t>
  </si>
  <si>
    <t xml:space="preserve">12-17/04/2016</t>
  </si>
  <si>
    <t xml:space="preserve">WLC 2016 – 15th Aniversay Editionof World Lumen Congress, Iasi </t>
  </si>
  <si>
    <t xml:space="preserve"> ”Bauhaus Teaching Strategies Renewed”</t>
  </si>
  <si>
    <t xml:space="preserve">12-17 aprilie 2016</t>
  </si>
  <si>
    <t xml:space="preserve">Simpozionul UAUIM- ROMHOTEL  cu tema SEMNIFICAȚII ȘI CONEXIUNI ÎN SPAȚIUL ARHITECTURAL, București  </t>
  </si>
  <si>
    <t xml:space="preserve"> „Spațiul public contemporan și precentele”</t>
  </si>
  <si>
    <t xml:space="preserve"> 13 /10/ 2015</t>
  </si>
  <si>
    <t xml:space="preserve">Sesiunea de comunicări științifice EDUCAȚIA ÎN ARHITECTURĂ,  Bucuresti, UAUIM</t>
  </si>
  <si>
    <t xml:space="preserve"> „ Necesitatea unui nou tip de pedagogie de arhitectură”</t>
  </si>
  <si>
    <t xml:space="preserve">20-21/05/2015</t>
  </si>
  <si>
    <t xml:space="preserve">6th LUMEN International Scientific Conference – Rethinking Social Action. Core Value,  Iași, </t>
  </si>
  <si>
    <t xml:space="preserve"> ”Contemporary Architectural Image in Europe. Comparative Study on Recent Portuguese and Swiss Architecture.”</t>
  </si>
  <si>
    <t xml:space="preserve">16-19/04/2015</t>
  </si>
  <si>
    <t xml:space="preserve">ICAR 2015 – International Conference on Architectural Research  Bucuresti, UAUIM</t>
  </si>
  <si>
    <t xml:space="preserve"> Suprematism Becomes Architecture</t>
  </si>
  <si>
    <t xml:space="preserve">26-29/03/2015</t>
  </si>
  <si>
    <t xml:space="preserve">ARCHHIST '14. History of Architecture Conference,  Istanbul, Turkey </t>
  </si>
  <si>
    <t xml:space="preserve">  On Contemporary Architecture – from Kenneth Framton to Sylvia Lavin.</t>
  </si>
  <si>
    <t xml:space="preserve">21-22/04/2014</t>
  </si>
  <si>
    <t xml:space="preserve">Sesiune de comunicări științifice cu participare internațională CERCETAREA PRIN PROIECT, UAUIM, 15-16/04/2014 </t>
  </si>
  <si>
    <t xml:space="preserve">Cercetarea prin proiect – studiu de caz Metropolis Center, București</t>
  </si>
  <si>
    <t xml:space="preserve">15-16/04/2014</t>
  </si>
  <si>
    <t xml:space="preserve">Conferința REPERE URBANE, ARHITECTURA, DESIGN-CONEXIUNI, ROMEXPO București 18/11/2013 </t>
  </si>
  <si>
    <t xml:space="preserve"> Calitatea invizibilă a spațiului</t>
  </si>
  <si>
    <t xml:space="preserve">2nd World Conference on Design, Arts, Education (DAE), conferința internațională  Bucuresti,  UAUIM </t>
  </si>
  <si>
    <t xml:space="preserve">Palimsest over Bauhaus</t>
  </si>
  <si>
    <t xml:space="preserve"> 9-11/05/2013</t>
  </si>
  <si>
    <t xml:space="preserve">LUMEN Logos Universality Mentality Education, Novelty, conferința internațională Iași,  </t>
  </si>
  <si>
    <t xml:space="preserve"> Towards a New Aural Pedagogy in Architecture</t>
  </si>
  <si>
    <t xml:space="preserve">10-13/ 04/2013</t>
  </si>
  <si>
    <t xml:space="preserve">Simpozionul național SPAȚIU ARTĂ ARHITECTURĂ, București, ROMEXPO  București </t>
  </si>
  <si>
    <t xml:space="preserve"> Ideea  ca semnătură- despre Jewish Museum Berlin.</t>
  </si>
  <si>
    <t xml:space="preserve">20-21/04/2013</t>
  </si>
  <si>
    <t xml:space="preserve">ARTISTS IN INDUSTRY, conferința internațională.  Bucuresti, UAUIM   </t>
  </si>
  <si>
    <t xml:space="preserve"> Bauhaus ideals half a century apart</t>
  </si>
  <si>
    <t xml:space="preserve">1-2/11/2012 </t>
  </si>
  <si>
    <t xml:space="preserve">ICAR 2012 - (Re)writting History, conferința internațională.  Bucuresti UAUIM </t>
  </si>
  <si>
    <t xml:space="preserve">(Re)writting History. The Architecture of the &lt;Third Wave&gt;</t>
  </si>
  <si>
    <t xml:space="preserve">18-20/05/2012 </t>
  </si>
  <si>
    <t xml:space="preserve"> ICAR 2012 - (Re)writting History, conferința internațională.  Bucuresti UAUIM </t>
  </si>
  <si>
    <t xml:space="preserve">Performativity. Changing the Public Space Through Industrial Heritage Related Practice</t>
  </si>
  <si>
    <t xml:space="preserve">18 -20/05/2012 </t>
  </si>
  <si>
    <t xml:space="preserve">6th International Conference on Design Principle and Practice, Los Angeles, 20-22/01/2012, conferinta internațională, virtual presentation,</t>
  </si>
  <si>
    <t xml:space="preserve"> Industrial Heritage Projects în sesiunea Stream: Architecture, the Built Environment and Planning </t>
  </si>
  <si>
    <t xml:space="preserve"> 20-22/01/2012</t>
  </si>
  <si>
    <r>
      <rPr>
        <b val="true"/>
        <sz val="10"/>
        <color rgb="FF9900FF"/>
        <rFont val="Arial narrow"/>
        <family val="2"/>
        <charset val="1"/>
      </rPr>
      <t xml:space="preserve">URBAN INCERC</t>
    </r>
    <r>
      <rPr>
        <sz val="10"/>
        <color rgb="FF9900FF"/>
        <rFont val="Arial narrow"/>
        <family val="2"/>
        <charset val="1"/>
      </rPr>
      <t xml:space="preserve"> . Cea de-a treia ediţie a conferinţei naţionale de cercetare în construcţii, economia construcţiilor, arhitectură, urbanism şi dezvoltare teritorială având ca temă &lt;CERCETAREA DIN URBANISM, ARHITECTURĂ ŞI CONSTRUCŢII ÎN CONDIŢIILE CRIZEI ECONOMICE&gt;,URBAN INCERC </t>
    </r>
  </si>
  <si>
    <t xml:space="preserve">Performativitatea spatiului public. Strategii legate de patrimoniul industrial.</t>
  </si>
  <si>
    <t xml:space="preserve">Simpozionul Peisaj cultural, arhitectură, tendințe, în cadrul ROMHOTEL, București, ROMEXPO,</t>
  </si>
  <si>
    <t xml:space="preserve">Arhitecturi recente. Fațada ca o mască</t>
  </si>
  <si>
    <t xml:space="preserve"> 8-16/11/2012</t>
  </si>
  <si>
    <t xml:space="preserve">Simpozionul Experimente Urbane- Evenimente culturale. UAUIM  </t>
  </si>
  <si>
    <t xml:space="preserve"> București. autism cromatic.</t>
  </si>
  <si>
    <t xml:space="preserve">28-30/03/2012</t>
  </si>
  <si>
    <t xml:space="preserve">Simpozionul Spații arhitecturale în cadrul ROMHOTEL 2011 ROMEXPO, București  </t>
  </si>
  <si>
    <t xml:space="preserve"> Arhitectura recentă. Imaginea între auster și baroc </t>
  </si>
  <si>
    <t xml:space="preserve">, în cadrul seriei de conferințe 5 O`CLOCK din cadrul Departamentului Sinteza de Proiectare, UAUIM,</t>
  </si>
  <si>
    <t xml:space="preserve">2xPROIECTE BROWNFIELD</t>
  </si>
  <si>
    <t xml:space="preserve">Nr. proiect</t>
  </si>
  <si>
    <t xml:space="preserve">Denumire proiect</t>
  </si>
  <si>
    <t xml:space="preserve">Beneficiar</t>
  </si>
  <si>
    <t xml:space="preserve">Observații (autorizat, executat etc.)</t>
  </si>
  <si>
    <t xml:space="preserve">Calitatea (autor, coautor etc.)</t>
  </si>
  <si>
    <r>
      <rPr>
        <sz val="10"/>
        <color rgb="FF9900FF"/>
        <rFont val="Arial narrow"/>
        <family val="2"/>
        <charset val="1"/>
      </rPr>
      <t xml:space="preserve">Renovare si reconversie Palatul Stibey, Darmanesti , monument categoria A – sef de proiect
</t>
    </r>
    <r>
      <rPr>
        <sz val="12"/>
        <color rgb="FF9900FF"/>
        <rFont val="Arial narrow"/>
        <family val="2"/>
        <charset val="1"/>
      </rPr>
      <t xml:space="preserve">             </t>
    </r>
  </si>
  <si>
    <t xml:space="preserve">Nahmany</t>
  </si>
  <si>
    <t xml:space="preserve">autorizat, executat</t>
  </si>
  <si>
    <t xml:space="preserve">sef de proiect</t>
  </si>
  <si>
    <t xml:space="preserve">30 |20</t>
  </si>
  <si>
    <t xml:space="preserve">pe proiect</t>
  </si>
  <si>
    <t xml:space="preserve">Pipera Bussines Tower, proiect de cladire inalta 2S+P+13  cu consola la ultimul nivel, sef de proiect</t>
  </si>
  <si>
    <t xml:space="preserve">S+B Plan und Bau</t>
  </si>
  <si>
    <t xml:space="preserve">Sef de proiect HEAD MADE PROD</t>
  </si>
  <si>
    <t xml:space="preserve">nedisponibil</t>
  </si>
  <si>
    <t xml:space="preserve">Proiectul METROPOLIS CENTER, Bdul Iancu de Hunedoara , București, sef de proiect include restaurarea fatadei Tipografiei Cartea Romaneasca, monument, sef de proiect categoria B realizarea unui sistem independent de sustinere a fatadei si relaizarea unui subsol parcare integral peste care fatada este sustinuta  , sef de proiect.</t>
  </si>
  <si>
    <t xml:space="preserve">Sef de proiect PLUS ARHITECTURA</t>
  </si>
  <si>
    <t xml:space="preserve">Locuință în zonă protejată S+P+2 Zablovski nr.33, Bucuresti</t>
  </si>
  <si>
    <t xml:space="preserve">SC Tehnoservices Equipment SRL</t>
  </si>
  <si>
    <t xml:space="preserve">executat</t>
  </si>
  <si>
    <t xml:space="preserve">15 |10</t>
  </si>
  <si>
    <t xml:space="preserve">Buzescu Office/Residence, Str. Porumbaru , sector 1, București, Sp+P+1, extindere cladire in zona protejata</t>
  </si>
  <si>
    <t xml:space="preserve">Buzescu</t>
  </si>
  <si>
    <t xml:space="preserve">sef de proiect B2 International</t>
  </si>
  <si>
    <t xml:space="preserve">Renovare locuinta in zona protejata S+P+2E+M, str. George Enescu nr. 14, Bucuresti</t>
  </si>
  <si>
    <t xml:space="preserve">Lazăr</t>
  </si>
  <si>
    <t xml:space="preserve">Clinica de somnologie pediatrica, Bucuresti – prima de acest fel din Romania, arhitectura si design interior, Bucuresti, sector 1</t>
  </si>
  <si>
    <t xml:space="preserve">Centrul Medical Unirea</t>
  </si>
  <si>
    <t xml:space="preserve">Spital specializat fertilizare in vitro, S+P+3, Bucuresti, amenajare in cladire existenta</t>
  </si>
  <si>
    <t xml:space="preserve">Promed System SRL</t>
  </si>
  <si>
    <t xml:space="preserve">Spital PROVITA-Centru de tratament si Cercetare/ Surgery Center/ Str. Agricultori, Bucuresti</t>
  </si>
  <si>
    <t xml:space="preserve">CDT PROVITA SRL</t>
  </si>
  <si>
    <t xml:space="preserve">coautor arhitectura</t>
  </si>
  <si>
    <t xml:space="preserve"> Clinica Medicala PROVITA, str. Alexandrina, sect 1 Bucuresti</t>
  </si>
  <si>
    <t xml:space="preserve">Dynamic Medical Solution</t>
  </si>
  <si>
    <t xml:space="preserve">Spatiu comercial, birouri administrative, parcare &lt;DOLDORA&gt; (7000mp), str. Pucheni nr.42, sector 5, Bucuresti</t>
  </si>
  <si>
    <t xml:space="preserve">Doldora Capital SRL</t>
  </si>
  <si>
    <t xml:space="preserve">Locuinte colective 2S+P+15E, str. Baicului nr.31 (15000mp)</t>
  </si>
  <si>
    <t xml:space="preserve">A&amp;T Chic Design SRL</t>
  </si>
  <si>
    <t xml:space="preserve">autorizat</t>
  </si>
  <si>
    <t xml:space="preserve">Maternitatea regina Maria  (refunctionalizare structura existenta S+P+3E), strada Brodina no.3, sect.1, Bucuresti</t>
  </si>
  <si>
    <t xml:space="preserve">Imobil locuinte colective si spatii comerciale, 3S+P+11E str. Liviu Rebreanu no.32, sector 3, Bucuresti</t>
  </si>
  <si>
    <t xml:space="preserve">SC Supreme Building SRL</t>
  </si>
  <si>
    <t xml:space="preserve">imobil de locuinte colective S+P+3E+4r, str. Dna. Chiajna no.5, sector 3, Bucuresti</t>
  </si>
  <si>
    <t xml:space="preserve">Bostina</t>
  </si>
  <si>
    <t xml:space="preserve">imobil de birouri Labormed Pharma, Bdul Theodor Pallady 44b, sector 3, Bucuresti</t>
  </si>
  <si>
    <t xml:space="preserve">Labormed Pharma</t>
  </si>
  <si>
    <t xml:space="preserve">imobil de birouri , 2S+P+6E, Sos. Iancului nr. 31, sector 2, Bucuresti</t>
  </si>
  <si>
    <t xml:space="preserve">SC Empire Tower</t>
  </si>
  <si>
    <t xml:space="preserve">Fabrica Johnsons Control- Parc Industrial Ploiesti</t>
  </si>
  <si>
    <t xml:space="preserve">Johnson Control</t>
  </si>
  <si>
    <t xml:space="preserve">Observații (avizat / faza etc.)</t>
  </si>
  <si>
    <t xml:space="preserve">30 |15 | 10</t>
  </si>
  <si>
    <t xml:space="preserve">Nr. crt</t>
  </si>
  <si>
    <t xml:space="preserve">Punctaj obtinut</t>
  </si>
  <si>
    <t xml:space="preserve">PUZ CLAMIR – locuinte colective si spatii comerciale, Timișoara care cuprinde si propunerea de transformare a zonei râului Bega în pietonal, tema promovată ulterior la nivel de  PUG si adoptată ca obligativitate.</t>
  </si>
  <si>
    <t xml:space="preserve">SC Clamir SRL</t>
  </si>
  <si>
    <t xml:space="preserve">avizat</t>
  </si>
  <si>
    <t xml:space="preserve">autor</t>
  </si>
  <si>
    <t xml:space="preserve">20 |15</t>
  </si>
  <si>
    <t xml:space="preserve">PUZ, Centru de conditionare a cerealelor,  Bailesti</t>
  </si>
  <si>
    <t xml:space="preserve">Nidera</t>
  </si>
  <si>
    <t xml:space="preserve">PUZ- zona protejată , Aleea Modrogan, București, aparthotel 2s+p+4E+5Er</t>
  </si>
  <si>
    <t xml:space="preserve">ca angajat la B2 International</t>
  </si>
  <si>
    <t xml:space="preserve">PUZ - zona protejata, Str. Porumbaru nr.60, București. Imobil rezidențial 2S+P+3E+4Er</t>
  </si>
  <si>
    <t xml:space="preserve">SC Select Marketing SRL</t>
  </si>
  <si>
    <t xml:space="preserve">PUZ , Str. Republicii, Azuga, Ph , Ansamblu locuințe de vacanță, pensiune. P+1+m</t>
  </si>
  <si>
    <t xml:space="preserve">PUZ - zona protejata, Str. Ctin Mile, Bucuresti  - Centru de afaceri, 2S+P+5+2Er,</t>
  </si>
  <si>
    <t xml:space="preserve">Denumire proiect / studiu</t>
  </si>
  <si>
    <t xml:space="preserve">20 |15 | 10</t>
  </si>
  <si>
    <t xml:space="preserve">152/468</t>
  </si>
  <si>
    <t xml:space="preserve">Reabilitarea și extindere locuința tradițională, nr.468 din localitatea Roșia Montana (proiect  prin CCPEC), sef de proiect</t>
  </si>
  <si>
    <t xml:space="preserve">CCPEC (ctr. nr.2e/2011)</t>
  </si>
  <si>
    <t xml:space="preserve">DTAC, PT</t>
  </si>
  <si>
    <t xml:space="preserve">152/484</t>
  </si>
  <si>
    <t xml:space="preserve">Reabilitarea și extindere locuința tradițională, nr.484 din localitatea Roșia Montana (proiect  prin CCPEC), sef de proiect</t>
  </si>
  <si>
    <t xml:space="preserve">152/497</t>
  </si>
  <si>
    <t xml:space="preserve">Reabilitarea și extindere locuința tradițională, nr.497 din localitatea Roșia Montana (proiect  prin CCPEC), sef de proiect</t>
  </si>
  <si>
    <t xml:space="preserve">152/447</t>
  </si>
  <si>
    <t xml:space="preserve">Reabilitarea și extindere locuința tradițională, nr.447 din localitatea Roșia Montana (proiect  prin CCPEC), sef de proiect</t>
  </si>
  <si>
    <t xml:space="preserve">152/473</t>
  </si>
  <si>
    <t xml:space="preserve">Reabilitarea și extindere locuința tradițională, nr.473 din localitatea Roșia Montana (proiect  prin CCPEC), sef de proiect</t>
  </si>
  <si>
    <t xml:space="preserve">152/516</t>
  </si>
  <si>
    <t xml:space="preserve">Reabilitarea și extindere locuința tradițională, nr.516 din localitatea Roșia Montana (proiect  prin CCPEC), sef de proiect</t>
  </si>
  <si>
    <t xml:space="preserve">152/430</t>
  </si>
  <si>
    <t xml:space="preserve">Reabilitarea și extindere locuința tradițională, nr.430 din localitatea Roșia Montana (proiect  prin CCPEC), sef de proiect</t>
  </si>
  <si>
    <t xml:space="preserve">152/440A</t>
  </si>
  <si>
    <t xml:space="preserve">Reabilitarea și extindere locuința tradițională, nr.440A din localitatea Roșia Montana (proiect  prin CCPEC), sef de proiect</t>
  </si>
  <si>
    <t xml:space="preserve">152/447bis</t>
  </si>
  <si>
    <t xml:space="preserve">Reabilitarea și extindere locuința tradițională, nr.447bis din localitatea Roșia Montana (proiect  prin CCPEC), sef de proiect</t>
  </si>
  <si>
    <t xml:space="preserve">152/474A</t>
  </si>
  <si>
    <t xml:space="preserve">Reabilitarea și extindere locuința tradițională, nr.474A din localitatea Roșia Montana (proiect  prin CCPEC), sef de proiect</t>
  </si>
  <si>
    <t xml:space="preserve">152/297</t>
  </si>
  <si>
    <t xml:space="preserve">Reabilitarea și extindere locuința tradițională, nr.297 din localitatea Roșia Montana (proiect  prin CCPEC), sef de proiect</t>
  </si>
  <si>
    <t xml:space="preserve">152/450</t>
  </si>
  <si>
    <t xml:space="preserve">Reabilitarea și extindere locuința tradițională, nr.450 din localitatea Roșia Montana (proiect  prin CCPEC), sef de proiect</t>
  </si>
  <si>
    <t xml:space="preserve">Titlul Premiu/Nominalizare/ Selectionare</t>
  </si>
  <si>
    <t xml:space="preserve">50 |30 | 10</t>
  </si>
  <si>
    <t xml:space="preserve">pe premiu / nominalizare / selecționare</t>
  </si>
  <si>
    <t xml:space="preserve">Concursul pentru Modernizarea si Reabilitarea Centrului Municipiului Campina, premiul III</t>
  </si>
  <si>
    <t xml:space="preserve">30 |20 | 10</t>
  </si>
  <si>
    <t xml:space="preserve">pe premiu / nominalizări / selecționări</t>
  </si>
  <si>
    <t xml:space="preserve">Europan 7, RIGA, Latvia, unul din cele doua premii runner-up</t>
  </si>
  <si>
    <t xml:space="preserve">10 | 5</t>
  </si>
  <si>
    <t xml:space="preserve">pe premiu / pe nominalizare</t>
  </si>
  <si>
    <t xml:space="preserve">Instituția</t>
  </si>
  <si>
    <t xml:space="preserve">Program</t>
  </si>
  <si>
    <t xml:space="preserve">Perioada</t>
  </si>
  <si>
    <t xml:space="preserve">5 | 5 | 10 | 20</t>
  </si>
  <si>
    <t xml:space="preserve">pe tip de activitate</t>
  </si>
  <si>
    <t xml:space="preserve">Denumire expoziție</t>
  </si>
  <si>
    <t xml:space="preserve">Calitate (autor, coautor, curator)</t>
  </si>
  <si>
    <t xml:space="preserve">Expozitie pentru acreditarea RIBA (nov.2017) UAUIM – coautor an IV</t>
  </si>
  <si>
    <t xml:space="preserve">coautor</t>
  </si>
  <si>
    <t xml:space="preserve">pe expoziție</t>
  </si>
  <si>
    <t xml:space="preserve">Expoziția atelierelor de proiectare arhitectură, 28 iunie - 7 iulie 2017 / an 4/ grupa 45B/ sala de expozitie UAUIM/ – coautor</t>
  </si>
  <si>
    <t xml:space="preserve">5 | 3</t>
  </si>
  <si>
    <t xml:space="preserve">Expozitia celor mai bune proiecte relaizate de anul V pentru Cartierul de justitie / an 5/ grupa 55B/ expozitiein holul central al  Ministerului de Justitie, febr. 2014.</t>
  </si>
  <si>
    <t xml:space="preserve">3 | 1</t>
  </si>
  <si>
    <t xml:space="preserve">Nominalizare comitete/ structuri de conducere, comisii de specialitate, jurii, academii</t>
  </si>
  <si>
    <t xml:space="preserve">Membru al juriului pentru concursul de design  organizat impreuna cu catedra de design din cadrul UAIM (pentru eticheta, contraeticheta si sigla vinului)</t>
  </si>
  <si>
    <t xml:space="preserve">15 | 10</t>
  </si>
  <si>
    <t xml:space="preserve">pe comisie</t>
  </si>
  <si>
    <t xml:space="preserve">Manifestare</t>
  </si>
  <si>
    <t xml:space="preserve">organizator al conferintelor 5 O`CLOCK  in cadrul Departamentului de Sinteza de Proiectare, an IV-V, UAUIM  8.03.2012</t>
  </si>
  <si>
    <t xml:space="preserve">organizator al conferintelor 5 O`CLOCK  in cadrul Departamentului de Sinteza de Proiectare, an IV-V, UAUIM  23.03.2012</t>
  </si>
  <si>
    <t xml:space="preserve">organizator al concursului desfasurat prin UAUIM impreuna cu catedra de design, “Primul Concurs de design pentru eticheta si contraeticheta, denumirea si sigla vinului”</t>
  </si>
  <si>
    <t xml:space="preserve">coordonator workshop internațional  ARCHITECTURAL EDUCATION 2020. FOCUS ON DIPLOMA PROJECTS 12-13/03/2019, UAUIM, București.</t>
  </si>
  <si>
    <t xml:space="preserve">Tip activitate</t>
  </si>
  <si>
    <t xml:space="preserve">Instituție</t>
  </si>
  <si>
    <t xml:space="preserve">Student îndrumat</t>
  </si>
  <si>
    <t xml:space="preserve">5| 5 | 7</t>
  </si>
  <si>
    <t xml:space="preserve">x n1 - nr. studenți care au susținut teza</t>
  </si>
  <si>
    <t xml:space="preserve">în ultimul an univ.</t>
  </si>
  <si>
    <t xml:space="preserve">profesor</t>
  </si>
  <si>
    <t xml:space="preserve">parola este: cercetare</t>
  </si>
  <si>
    <t xml:space="preserve">   </t>
  </si>
  <si>
    <t xml:space="preserve">conferențiar</t>
  </si>
  <si>
    <t xml:space="preserve">profesor universitar</t>
  </si>
  <si>
    <t xml:space="preserve">lector universitar</t>
  </si>
  <si>
    <t xml:space="preserve">asistent universitar</t>
  </si>
  <si>
    <t xml:space="preserve">preparator universitar</t>
  </si>
  <si>
    <t xml:space="preserve">URBANISM</t>
  </si>
  <si>
    <t xml:space="preserve">ARHITECTURA DE INTERIOR</t>
  </si>
</sst>
</file>

<file path=xl/styles.xml><?xml version="1.0" encoding="utf-8"?>
<styleSheet xmlns="http://schemas.openxmlformats.org/spreadsheetml/2006/main">
  <numFmts count="12">
    <numFmt numFmtId="164" formatCode="General"/>
    <numFmt numFmtId="165" formatCode="@"/>
    <numFmt numFmtId="166" formatCode="0.0"/>
    <numFmt numFmtId="167" formatCode="0"/>
    <numFmt numFmtId="168" formatCode="0.00"/>
    <numFmt numFmtId="169" formatCode="DD\-MMM"/>
    <numFmt numFmtId="170" formatCode="DD/MM/YY"/>
    <numFmt numFmtId="171" formatCode="DD/MM/YYYY"/>
    <numFmt numFmtId="172" formatCode="MMM\-YY"/>
    <numFmt numFmtId="173" formatCode="#,##0.00\ _l_e_i"/>
    <numFmt numFmtId="174" formatCode="#,##0.00"/>
    <numFmt numFmtId="175" formatCode="#,##0.0"/>
  </numFmts>
  <fonts count="36">
    <font>
      <sz val="11"/>
      <color rgb="FF000000"/>
      <name val="Calibri"/>
      <family val="2"/>
      <charset val="1"/>
    </font>
    <font>
      <sz val="10"/>
      <name val="Arial"/>
      <family val="0"/>
    </font>
    <font>
      <sz val="10"/>
      <name val="Arial"/>
      <family val="0"/>
    </font>
    <font>
      <sz val="10"/>
      <name val="Arial"/>
      <family val="0"/>
    </font>
    <font>
      <b val="true"/>
      <sz val="12"/>
      <color rgb="FF000000"/>
      <name val="Calibri"/>
      <family val="2"/>
      <charset val="238"/>
    </font>
    <font>
      <sz val="12"/>
      <color rgb="FF000000"/>
      <name val="Calibri"/>
      <family val="2"/>
      <charset val="238"/>
    </font>
    <font>
      <b val="true"/>
      <sz val="11"/>
      <color rgb="FF000000"/>
      <name val="Calibri"/>
      <family val="2"/>
      <charset val="1"/>
    </font>
    <font>
      <sz val="10"/>
      <color rgb="FF000000"/>
      <name val="Calibri"/>
      <family val="2"/>
      <charset val="238"/>
    </font>
    <font>
      <sz val="11"/>
      <color rgb="FF000000"/>
      <name val="Calibri"/>
      <family val="2"/>
      <charset val="238"/>
    </font>
    <font>
      <sz val="11"/>
      <name val="Calibri"/>
      <family val="2"/>
      <charset val="1"/>
    </font>
    <font>
      <i val="true"/>
      <sz val="11"/>
      <color rgb="FF000000"/>
      <name val="Calibri"/>
      <family val="2"/>
      <charset val="238"/>
    </font>
    <font>
      <b val="true"/>
      <sz val="11"/>
      <color rgb="FF000000"/>
      <name val="Calibri"/>
      <family val="2"/>
      <charset val="238"/>
    </font>
    <font>
      <sz val="11"/>
      <color rgb="FF000000"/>
      <name val="Symbol"/>
      <family val="1"/>
      <charset val="2"/>
    </font>
    <font>
      <sz val="12.65"/>
      <color rgb="FF000000"/>
      <name val="Calibri"/>
      <family val="2"/>
      <charset val="1"/>
    </font>
    <font>
      <b val="true"/>
      <sz val="12"/>
      <color rgb="FF000000"/>
      <name val="Calibri"/>
      <family val="2"/>
      <charset val="1"/>
    </font>
    <font>
      <u val="single"/>
      <sz val="11"/>
      <color rgb="FF0000FF"/>
      <name val="Calibri"/>
      <family val="2"/>
      <charset val="1"/>
    </font>
    <font>
      <sz val="11"/>
      <name val="Calibri"/>
      <family val="2"/>
      <charset val="238"/>
    </font>
    <font>
      <i val="true"/>
      <sz val="11"/>
      <color rgb="FF9900FF"/>
      <name val="Arial narrow"/>
      <family val="2"/>
      <charset val="1"/>
    </font>
    <font>
      <sz val="11"/>
      <color rgb="FF9900FF"/>
      <name val="Arial narrow"/>
      <family val="2"/>
      <charset val="1"/>
    </font>
    <font>
      <sz val="9"/>
      <color rgb="FF444444"/>
      <name val="Roboto;sans-serif"/>
      <family val="0"/>
      <charset val="1"/>
    </font>
    <font>
      <sz val="12"/>
      <name val="Roboto;sans-serif"/>
      <family val="0"/>
      <charset val="1"/>
    </font>
    <font>
      <sz val="10"/>
      <color rgb="FF000000"/>
      <name val="Arial narrow"/>
      <family val="2"/>
      <charset val="1"/>
    </font>
    <font>
      <i val="true"/>
      <sz val="11"/>
      <color rgb="FF9900FF"/>
      <name val="Arial Narrow"/>
      <family val="2"/>
      <charset val="1"/>
    </font>
    <font>
      <sz val="11"/>
      <color rgb="FF9900FF"/>
      <name val="Arial Narrow"/>
      <family val="2"/>
      <charset val="1"/>
    </font>
    <font>
      <i val="true"/>
      <sz val="10"/>
      <color rgb="FF9900FF"/>
      <name val="Arial narrow"/>
      <family val="2"/>
      <charset val="128"/>
    </font>
    <font>
      <sz val="10"/>
      <color rgb="FF9900FF"/>
      <name val="Arial narrow"/>
      <family val="2"/>
      <charset val="1"/>
    </font>
    <font>
      <sz val="12"/>
      <color rgb="FF000000"/>
      <name val="Calibri"/>
      <family val="2"/>
      <charset val="1"/>
    </font>
    <font>
      <i val="true"/>
      <sz val="11"/>
      <color rgb="FF000000"/>
      <name val="Calibri"/>
      <family val="2"/>
      <charset val="1"/>
    </font>
    <font>
      <i val="true"/>
      <sz val="10"/>
      <color rgb="FF9900FF"/>
      <name val="Arial Narrow"/>
      <family val="2"/>
      <charset val="1"/>
    </font>
    <font>
      <b val="true"/>
      <sz val="10"/>
      <color rgb="FF9900FF"/>
      <name val="Arial narrow"/>
      <family val="2"/>
      <charset val="1"/>
    </font>
    <font>
      <i val="true"/>
      <sz val="10"/>
      <color rgb="FF9900FF"/>
      <name val="Arial narrow"/>
      <family val="2"/>
      <charset val="1"/>
    </font>
    <font>
      <b val="true"/>
      <sz val="11"/>
      <name val="Calibri"/>
      <family val="2"/>
      <charset val="1"/>
    </font>
    <font>
      <sz val="12"/>
      <color rgb="FF9900FF"/>
      <name val="Arial narrow"/>
      <family val="2"/>
      <charset val="1"/>
    </font>
    <font>
      <sz val="10"/>
      <name val="Arial narrow"/>
      <family val="2"/>
      <charset val="1"/>
    </font>
    <font>
      <sz val="11"/>
      <color rgb="FFFF0000"/>
      <name val="Calibri"/>
      <family val="2"/>
      <charset val="1"/>
    </font>
    <font>
      <b val="true"/>
      <sz val="12"/>
      <name val="Calibri"/>
      <family val="2"/>
      <charset val="1"/>
    </font>
  </fonts>
  <fills count="11">
    <fill>
      <patternFill patternType="none"/>
    </fill>
    <fill>
      <patternFill patternType="gray125"/>
    </fill>
    <fill>
      <patternFill patternType="solid">
        <fgColor rgb="FFC3D69B"/>
        <bgColor rgb="FFC8EBB7"/>
      </patternFill>
    </fill>
    <fill>
      <patternFill patternType="solid">
        <fgColor rgb="FF9BBB59"/>
        <bgColor rgb="FF969696"/>
      </patternFill>
    </fill>
    <fill>
      <patternFill patternType="solid">
        <fgColor rgb="FF8EB4E3"/>
        <bgColor rgb="FF9999FF"/>
      </patternFill>
    </fill>
    <fill>
      <patternFill patternType="solid">
        <fgColor rgb="FFC0504D"/>
        <bgColor rgb="FF993366"/>
      </patternFill>
    </fill>
    <fill>
      <patternFill patternType="solid">
        <fgColor rgb="FFBFBFBF"/>
        <bgColor rgb="FFB9CDE5"/>
      </patternFill>
    </fill>
    <fill>
      <patternFill patternType="solid">
        <fgColor rgb="FFC8EBB7"/>
        <bgColor rgb="FFC3D69B"/>
      </patternFill>
    </fill>
    <fill>
      <patternFill patternType="solid">
        <fgColor rgb="FFFFFF99"/>
        <bgColor rgb="FFFFFFCC"/>
      </patternFill>
    </fill>
    <fill>
      <patternFill patternType="solid">
        <fgColor rgb="FFB9CDE5"/>
        <bgColor rgb="FFBFBFBF"/>
      </patternFill>
    </fill>
    <fill>
      <patternFill patternType="solid">
        <fgColor rgb="FFFF33FF"/>
        <bgColor rgb="FFFF00FF"/>
      </patternFill>
    </fill>
  </fills>
  <borders count="39">
    <border diagonalUp="false" diagonalDown="false">
      <left/>
      <right/>
      <top/>
      <bottom/>
      <diagonal/>
    </border>
    <border diagonalUp="false" diagonalDown="false">
      <left style="thin"/>
      <right style="thin"/>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top style="thin"/>
      <bottom style="thin"/>
      <diagonal/>
    </border>
    <border diagonalUp="false" diagonalDown="false">
      <left/>
      <right style="thin"/>
      <top/>
      <bottom style="thin"/>
      <diagonal/>
    </border>
    <border diagonalUp="false" diagonalDown="false">
      <left style="thin"/>
      <right style="thin"/>
      <top style="double"/>
      <bottom style="double"/>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style="thin"/>
      <right style="medium"/>
      <top style="medium"/>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thin"/>
      <top/>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thin"/>
      <top/>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right style="medium"/>
      <top style="medium"/>
      <bottom style="mediu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thin"/>
      <right style="medium"/>
      <top/>
      <bottom style="thin"/>
      <diagonal/>
    </border>
    <border diagonalUp="false" diagonalDown="false">
      <left style="medium"/>
      <right style="thin"/>
      <top style="thin"/>
      <bottom style="thin"/>
      <diagonal/>
    </border>
    <border diagonalUp="false" diagonalDown="false">
      <left style="medium"/>
      <right style="thin"/>
      <top/>
      <bottom style="medium"/>
      <diagonal/>
    </border>
    <border diagonalUp="false" diagonalDown="false">
      <left style="hair"/>
      <right style="hair"/>
      <top style="hair"/>
      <bottom style="hair"/>
      <diagonal/>
    </border>
    <border diagonalUp="false" diagonalDown="false">
      <left style="medium"/>
      <right/>
      <top style="medium"/>
      <bottom style="thin"/>
      <diagonal/>
    </border>
    <border diagonalUp="false" diagonalDown="false">
      <left/>
      <right style="thin"/>
      <top style="medium"/>
      <bottom style="thin"/>
      <diagonal/>
    </border>
    <border diagonalUp="false" diagonalDown="false">
      <left style="thin"/>
      <right/>
      <top/>
      <bottom style="thin"/>
      <diagonal/>
    </border>
    <border diagonalUp="false" diagonalDown="false">
      <left style="thin"/>
      <right/>
      <top style="thin"/>
      <bottom style="medium"/>
      <diagonal/>
    </border>
    <border diagonalUp="false" diagonalDown="false">
      <left/>
      <right/>
      <top/>
      <bottom style="hair"/>
      <diagonal/>
    </border>
    <border diagonalUp="false" diagonalDown="false">
      <left/>
      <right style="thin"/>
      <top style="thin"/>
      <bottom style="thin"/>
      <diagonal/>
    </border>
    <border diagonalUp="false" diagonalDown="false">
      <left/>
      <right/>
      <top style="medium"/>
      <bottom style="thin"/>
      <diagonal/>
    </border>
    <border diagonalUp="false" diagonalDown="false">
      <left/>
      <right style="thin"/>
      <top style="medium"/>
      <bottom style="medium"/>
      <diagonal/>
    </border>
  </borders>
  <cellStyleXfs count="2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5"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42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5" fillId="3" borderId="0" xfId="0" applyFont="true" applyBorder="true" applyAlignment="true" applyProtection="false">
      <alignment horizontal="left" vertical="top" textRotation="0" wrapText="true" indent="0" shrinkToFit="false"/>
      <protection locked="true" hidden="false"/>
    </xf>
    <xf numFmtId="164" fontId="5" fillId="4" borderId="0" xfId="0" applyFont="true" applyBorder="true" applyAlignment="true" applyProtection="false">
      <alignment horizontal="left" vertical="top" textRotation="0" wrapText="true" indent="0" shrinkToFit="false"/>
      <protection locked="true" hidden="false"/>
    </xf>
    <xf numFmtId="164" fontId="5" fillId="5" borderId="0"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6" borderId="1" xfId="0" applyFont="true" applyBorder="true" applyAlignment="true" applyProtection="true">
      <alignment horizontal="left" vertical="top" textRotation="0" wrapText="false" indent="0" shrinkToFit="false"/>
      <protection locked="true" hidden="true"/>
    </xf>
    <xf numFmtId="164" fontId="5" fillId="0" borderId="1" xfId="0" applyFont="true" applyBorder="true" applyAlignment="true" applyProtection="true">
      <alignment horizontal="left" vertical="center" textRotation="0" wrapText="true" indent="0" shrinkToFit="false"/>
      <protection locked="true" hidden="false"/>
    </xf>
    <xf numFmtId="164" fontId="5" fillId="7" borderId="1" xfId="0" applyFont="true" applyBorder="true" applyAlignment="true" applyProtection="true">
      <alignment horizontal="left" vertical="center" textRotation="0" wrapText="false" indent="0" shrinkToFit="false"/>
      <protection locked="false" hidden="false"/>
    </xf>
    <xf numFmtId="164" fontId="5" fillId="6" borderId="1" xfId="0" applyFont="true" applyBorder="true" applyAlignment="true" applyProtection="true">
      <alignment horizontal="left" vertical="center" textRotation="0" wrapText="false" indent="0" shrinkToFit="false"/>
      <protection locked="true" hidden="true"/>
    </xf>
    <xf numFmtId="164" fontId="5" fillId="8" borderId="1" xfId="0" applyFont="true" applyBorder="true" applyAlignment="true" applyProtection="true">
      <alignment horizontal="left" vertical="center" textRotation="0" wrapText="false" indent="0" shrinkToFit="false"/>
      <protection locked="false" hidden="false"/>
    </xf>
    <xf numFmtId="164" fontId="5" fillId="6" borderId="1" xfId="0" applyFont="true" applyBorder="true" applyAlignment="true" applyProtection="true">
      <alignment horizontal="general" vertical="center" textRotation="0" wrapText="false" indent="0" shrinkToFit="false"/>
      <protection locked="true" hidden="true"/>
    </xf>
    <xf numFmtId="165" fontId="5" fillId="7" borderId="1" xfId="0" applyFont="true" applyBorder="true" applyAlignment="true" applyProtection="true">
      <alignment horizontal="left" vertical="center" textRotation="0" wrapText="false" indent="0" shrinkToFit="false"/>
      <protection locked="false" hidden="false"/>
    </xf>
    <xf numFmtId="164" fontId="5" fillId="7" borderId="1" xfId="0" applyFont="true" applyBorder="true" applyAlignment="true" applyProtection="true">
      <alignment horizontal="general" vertical="center" textRotation="0" wrapText="false" indent="0" shrinkToFit="false"/>
      <protection locked="false" hidden="false"/>
    </xf>
    <xf numFmtId="164" fontId="7" fillId="0" borderId="0" xfId="0" applyFont="true" applyBorder="true" applyAlignment="true" applyProtection="true">
      <alignment horizontal="left" vertical="center" textRotation="0" wrapText="false" indent="0" shrinkToFit="false"/>
      <protection locked="true" hidden="true"/>
    </xf>
    <xf numFmtId="164" fontId="7" fillId="0" borderId="0" xfId="0" applyFont="true" applyBorder="false" applyAlignment="true" applyProtection="true">
      <alignment horizontal="left" vertical="center" textRotation="0" wrapText="false" indent="0" shrinkToFit="false"/>
      <protection locked="true" hidden="true"/>
    </xf>
    <xf numFmtId="164" fontId="4" fillId="0" borderId="0" xfId="0" applyFont="true" applyBorder="true" applyAlignment="true" applyProtection="false">
      <alignment horizontal="center" vertical="center" textRotation="0" wrapText="false" indent="0" shrinkToFit="false"/>
      <protection locked="true" hidden="false"/>
    </xf>
    <xf numFmtId="164" fontId="8" fillId="0" borderId="2" xfId="0" applyFont="true" applyBorder="tru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0" fillId="0" borderId="3" xfId="0" applyFont="true" applyBorder="true" applyAlignment="true" applyProtection="false">
      <alignment horizontal="center" vertical="top" textRotation="0" wrapText="tru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6" fontId="0" fillId="0" borderId="3" xfId="0" applyFont="true" applyBorder="true" applyAlignment="true" applyProtection="false">
      <alignment horizontal="center" vertical="top" textRotation="0" wrapText="false" indent="0" shrinkToFit="false"/>
      <protection locked="true" hidden="false"/>
    </xf>
    <xf numFmtId="164" fontId="0" fillId="0" borderId="1" xfId="0" applyFont="true" applyBorder="true" applyAlignment="true" applyProtection="false">
      <alignment horizontal="center" vertical="top" textRotation="0" wrapText="true" indent="0" shrinkToFit="false"/>
      <protection locked="true" hidden="false"/>
    </xf>
    <xf numFmtId="166" fontId="0" fillId="0" borderId="1" xfId="0" applyFont="true" applyBorder="true" applyAlignment="true" applyProtection="false">
      <alignment horizontal="center" vertical="top" textRotation="0" wrapText="fals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true" applyProtection="false">
      <alignment horizontal="general" vertical="top" textRotation="0" wrapText="true" indent="0" shrinkToFit="false"/>
      <protection locked="true" hidden="false"/>
    </xf>
    <xf numFmtId="164" fontId="0" fillId="0" borderId="4" xfId="0" applyFont="true" applyBorder="true" applyAlignment="true" applyProtection="false">
      <alignment horizontal="center" vertical="top" textRotation="0" wrapText="true" indent="0" shrinkToFit="false"/>
      <protection locked="true" hidden="false"/>
    </xf>
    <xf numFmtId="164" fontId="0" fillId="0" borderId="5" xfId="0" applyFont="true" applyBorder="true" applyAlignment="true" applyProtection="false">
      <alignment horizontal="center" vertical="top" textRotation="0" wrapText="true" indent="0" shrinkToFit="false"/>
      <protection locked="true" hidden="false"/>
    </xf>
    <xf numFmtId="164" fontId="0" fillId="0" borderId="4" xfId="0" applyFont="true" applyBorder="true" applyAlignment="true" applyProtection="false">
      <alignment horizontal="general" vertical="bottom" textRotation="0" wrapText="true" indent="0" shrinkToFit="false"/>
      <protection locked="true" hidden="false"/>
    </xf>
    <xf numFmtId="164" fontId="0" fillId="0" borderId="5" xfId="0" applyFont="true" applyBorder="true" applyAlignment="true" applyProtection="false">
      <alignment horizontal="center" vertical="top" textRotation="0" wrapText="false" indent="0" shrinkToFit="false"/>
      <protection locked="true" hidden="false"/>
    </xf>
    <xf numFmtId="166" fontId="0" fillId="0" borderId="4" xfId="0" applyFont="true" applyBorder="true" applyAlignment="true" applyProtection="false">
      <alignment horizontal="center" vertical="top" textRotation="0" wrapText="false" indent="0" shrinkToFit="false"/>
      <protection locked="true" hidden="false"/>
    </xf>
    <xf numFmtId="164" fontId="0" fillId="0" borderId="3" xfId="0" applyFont="true" applyBorder="true" applyAlignment="true" applyProtection="false">
      <alignment horizontal="general" vertical="bottom" textRotation="0" wrapText="true" indent="0" shrinkToFit="false"/>
      <protection locked="true" hidden="false"/>
    </xf>
    <xf numFmtId="164" fontId="0" fillId="0" borderId="3" xfId="0" applyFont="true" applyBorder="true" applyAlignment="true" applyProtection="false">
      <alignment horizontal="general" vertical="top" textRotation="0" wrapText="true" indent="0" shrinkToFit="false"/>
      <protection locked="true" hidden="false"/>
    </xf>
    <xf numFmtId="164" fontId="0" fillId="0" borderId="6" xfId="0" applyFont="true" applyBorder="true" applyAlignment="true" applyProtection="false">
      <alignment horizontal="center" vertical="top" textRotation="0" wrapText="true" indent="0" shrinkToFit="false"/>
      <protection locked="true" hidden="false"/>
    </xf>
    <xf numFmtId="164" fontId="0" fillId="0" borderId="4" xfId="0" applyFont="true" applyBorder="true" applyAlignment="true" applyProtection="false">
      <alignment horizontal="general" vertical="top" textRotation="0" wrapText="true" indent="0" shrinkToFit="false"/>
      <protection locked="true" hidden="false"/>
    </xf>
    <xf numFmtId="164" fontId="6" fillId="0" borderId="7"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6" fontId="0" fillId="0" borderId="1" xfId="0" applyFont="false" applyBorder="true" applyAlignment="true" applyProtection="false">
      <alignment horizontal="center" vertical="bottom" textRotation="0" wrapText="false" indent="0" shrinkToFit="false"/>
      <protection locked="true" hidden="false"/>
    </xf>
    <xf numFmtId="164" fontId="0" fillId="0" borderId="4" xfId="0" applyFont="true" applyBorder="true" applyAlignment="true" applyProtection="false">
      <alignment horizontal="center" vertical="bottom" textRotation="0" wrapText="fals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6" fontId="0" fillId="0" borderId="4" xfId="0" applyFont="false" applyBorder="true" applyAlignment="true" applyProtection="false">
      <alignment horizontal="center" vertical="bottom" textRotation="0" wrapText="false" indent="0" shrinkToFit="false"/>
      <protection locked="true" hidden="false"/>
    </xf>
    <xf numFmtId="164" fontId="0" fillId="0" borderId="8" xfId="0" applyFont="true" applyBorder="true" applyAlignment="true" applyProtection="false">
      <alignment horizontal="center" vertical="bottom" textRotation="0" wrapText="false" indent="0" shrinkToFit="false"/>
      <protection locked="true" hidden="false"/>
    </xf>
    <xf numFmtId="164" fontId="0" fillId="0" borderId="8" xfId="0" applyFont="true" applyBorder="true" applyAlignment="false" applyProtection="false">
      <alignment horizontal="general" vertical="bottom" textRotation="0" wrapText="false" indent="0" shrinkToFit="false"/>
      <protection locked="true" hidden="false"/>
    </xf>
    <xf numFmtId="166" fontId="6" fillId="0" borderId="8"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6" fillId="0" borderId="1" xfId="0" applyFont="true" applyBorder="true" applyAlignment="true" applyProtection="false">
      <alignment horizontal="center" vertical="bottom" textRotation="0" wrapText="true" indent="0" shrinkToFit="false"/>
      <protection locked="true" hidden="false"/>
    </xf>
    <xf numFmtId="164" fontId="6" fillId="0" borderId="1" xfId="0" applyFont="true" applyBorder="tru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5" xfId="0" applyFont="false" applyBorder="true" applyAlignment="true" applyProtection="false">
      <alignment horizontal="center" vertical="top" textRotation="0" wrapText="true" indent="0" shrinkToFit="false"/>
      <protection locked="true" hidden="false"/>
    </xf>
    <xf numFmtId="164" fontId="0" fillId="0" borderId="3" xfId="0" applyFont="false" applyBorder="true" applyAlignment="true" applyProtection="false">
      <alignment horizontal="center" vertical="top" textRotation="0" wrapText="true" indent="0" shrinkToFit="false"/>
      <protection locked="true" hidden="false"/>
    </xf>
    <xf numFmtId="164" fontId="0" fillId="0" borderId="1" xfId="0" applyFont="true" applyBorder="true" applyAlignment="true" applyProtection="false">
      <alignment horizontal="center" vertical="top" textRotation="0" wrapText="false" indent="0" shrinkToFit="false"/>
      <protection locked="true" hidden="false"/>
    </xf>
    <xf numFmtId="164" fontId="11" fillId="0" borderId="0" xfId="0" applyFont="true" applyBorder="true" applyAlignment="true" applyProtection="false">
      <alignment horizontal="left" vertical="bottom" textRotation="0" wrapText="true" indent="0" shrinkToFit="false"/>
      <protection locked="true" hidden="false"/>
    </xf>
    <xf numFmtId="164" fontId="11" fillId="0" borderId="0" xfId="0" applyFont="true" applyBorder="true" applyAlignment="true" applyProtection="false">
      <alignment horizontal="left" vertical="top" textRotation="0" wrapText="false" indent="0" shrinkToFit="false"/>
      <protection locked="true" hidden="false"/>
    </xf>
    <xf numFmtId="164" fontId="0" fillId="0" borderId="0" xfId="0" applyFont="true" applyBorder="true" applyAlignment="true" applyProtection="false">
      <alignment horizontal="left" vertical="bottom" textRotation="0" wrapText="tru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true" applyAlignment="true" applyProtection="false">
      <alignment horizontal="left" vertical="bottom" textRotation="0" wrapText="true" indent="0" shrinkToFit="false"/>
      <protection locked="true" hidden="false"/>
    </xf>
    <xf numFmtId="164" fontId="6" fillId="0" borderId="1" xfId="0" applyFont="true" applyBorder="true" applyAlignment="true" applyProtection="false">
      <alignment horizontal="center" vertical="bottom" textRotation="0" wrapText="false" indent="0" shrinkToFit="false"/>
      <protection locked="true" hidden="false"/>
    </xf>
    <xf numFmtId="164" fontId="6" fillId="0" borderId="1" xfId="0" applyFont="true" applyBorder="true" applyAlignment="false" applyProtection="false">
      <alignment horizontal="general" vertical="bottom" textRotation="0" wrapText="false" indent="0" shrinkToFit="false"/>
      <protection locked="true" hidden="false"/>
    </xf>
    <xf numFmtId="164" fontId="11" fillId="0" borderId="1" xfId="0" applyFont="true" applyBorder="true" applyAlignment="true" applyProtection="false">
      <alignment horizontal="center" vertical="bottom" textRotation="0" wrapText="false" indent="0" shrinkToFit="false"/>
      <protection locked="true" hidden="false"/>
    </xf>
    <xf numFmtId="164" fontId="11" fillId="0" borderId="1" xfId="0" applyFont="true" applyBorder="tru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true"/>
    </xf>
    <xf numFmtId="164" fontId="5" fillId="0" borderId="0" xfId="0" applyFont="true" applyBorder="false" applyAlignment="true" applyProtection="true">
      <alignment horizontal="center" vertical="center" textRotation="0" wrapText="false" indent="0" shrinkToFit="false"/>
      <protection locked="true" hidden="true"/>
    </xf>
    <xf numFmtId="167" fontId="5" fillId="0" borderId="0" xfId="0" applyFont="true" applyBorder="false" applyAlignment="true" applyProtection="true">
      <alignment horizontal="center" vertical="center" textRotation="0" wrapText="false" indent="0" shrinkToFit="false"/>
      <protection locked="true" hidden="true"/>
    </xf>
    <xf numFmtId="164" fontId="8" fillId="0" borderId="0" xfId="0" applyFont="true" applyBorder="true" applyAlignment="true" applyProtection="true">
      <alignment horizontal="left" vertical="center" textRotation="0" wrapText="false" indent="0" shrinkToFit="false"/>
      <protection locked="true" hidden="true"/>
    </xf>
    <xf numFmtId="164" fontId="8" fillId="0" borderId="0" xfId="0" applyFont="true" applyBorder="false" applyAlignment="true" applyProtection="true">
      <alignment horizontal="left" vertical="center" textRotation="0" wrapText="false" indent="0" shrinkToFit="false"/>
      <protection locked="true" hidden="true"/>
    </xf>
    <xf numFmtId="164" fontId="14" fillId="0" borderId="0" xfId="0" applyFont="true" applyBorder="true" applyAlignment="true" applyProtection="true">
      <alignment horizontal="center" vertical="center" textRotation="0" wrapText="false" indent="0" shrinkToFit="false"/>
      <protection locked="true" hidden="true"/>
    </xf>
    <xf numFmtId="164" fontId="14" fillId="0" borderId="0" xfId="0" applyFont="true" applyBorder="false" applyAlignment="true" applyProtection="true">
      <alignment horizontal="center" vertical="center" textRotation="0" wrapText="false" indent="0" shrinkToFit="false"/>
      <protection locked="true" hidden="true"/>
    </xf>
    <xf numFmtId="164" fontId="8" fillId="0" borderId="9" xfId="0" applyFont="true" applyBorder="true" applyAlignment="true" applyProtection="false">
      <alignment horizontal="center" vertical="center" textRotation="0" wrapText="true" indent="0" shrinkToFit="false"/>
      <protection locked="true" hidden="false"/>
    </xf>
    <xf numFmtId="164" fontId="8" fillId="0" borderId="10" xfId="0" applyFont="true" applyBorder="true" applyAlignment="true" applyProtection="false">
      <alignment horizontal="center" vertical="center" textRotation="0" wrapText="true" indent="0" shrinkToFit="false"/>
      <protection locked="true" hidden="false"/>
    </xf>
    <xf numFmtId="167" fontId="8" fillId="0" borderId="10" xfId="0" applyFont="true" applyBorder="true" applyAlignment="true" applyProtection="false">
      <alignment horizontal="center" vertical="center" textRotation="0" wrapText="true" indent="0" shrinkToFit="false"/>
      <protection locked="true" hidden="false"/>
    </xf>
    <xf numFmtId="164" fontId="8" fillId="0" borderId="11" xfId="0" applyFont="true" applyBorder="true" applyAlignment="true" applyProtection="true">
      <alignment horizontal="center" vertical="center" textRotation="0" wrapText="true" indent="0" shrinkToFit="false"/>
      <protection locked="true" hidden="true"/>
    </xf>
    <xf numFmtId="164" fontId="5" fillId="0" borderId="0" xfId="0" applyFont="true" applyBorder="true" applyAlignment="true" applyProtection="true">
      <alignment horizontal="center" vertical="center" textRotation="0" wrapText="true" indent="0" shrinkToFit="false"/>
      <protection locked="true" hidden="true"/>
    </xf>
    <xf numFmtId="164" fontId="0" fillId="9" borderId="1"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true"/>
    </xf>
    <xf numFmtId="164" fontId="8" fillId="0" borderId="12" xfId="0" applyFont="true" applyBorder="true" applyAlignment="true" applyProtection="true">
      <alignment horizontal="center" vertical="center" textRotation="0" wrapText="true" indent="0" shrinkToFit="false"/>
      <protection locked="false" hidden="false"/>
    </xf>
    <xf numFmtId="165" fontId="8" fillId="0" borderId="13" xfId="0" applyFont="true" applyBorder="true" applyAlignment="true" applyProtection="true">
      <alignment horizontal="left" vertical="center" textRotation="0" wrapText="true" indent="0" shrinkToFit="false"/>
      <protection locked="false" hidden="false"/>
    </xf>
    <xf numFmtId="165" fontId="8" fillId="0" borderId="13" xfId="0" applyFont="true" applyBorder="true" applyAlignment="true" applyProtection="true">
      <alignment horizontal="center" vertical="center" textRotation="0" wrapText="true" indent="0" shrinkToFit="false"/>
      <protection locked="false" hidden="false"/>
    </xf>
    <xf numFmtId="167" fontId="8" fillId="0" borderId="13" xfId="0" applyFont="true" applyBorder="true" applyAlignment="true" applyProtection="true">
      <alignment horizontal="center" vertical="center" textRotation="0" wrapText="true" indent="0" shrinkToFit="false"/>
      <protection locked="false" hidden="false"/>
    </xf>
    <xf numFmtId="168" fontId="9" fillId="0" borderId="14" xfId="0" applyFont="true" applyBorder="true" applyAlignment="true" applyProtection="true">
      <alignment horizontal="center" vertical="center" textRotation="0" wrapText="true" indent="0" shrinkToFit="false"/>
      <protection locked="true" hidden="true"/>
    </xf>
    <xf numFmtId="168" fontId="5" fillId="0" borderId="0" xfId="0" applyFont="true" applyBorder="true" applyAlignment="true" applyProtection="true">
      <alignment horizontal="center" vertical="center" textRotation="0" wrapText="true" indent="0" shrinkToFit="false"/>
      <protection locked="true" hidden="true"/>
    </xf>
    <xf numFmtId="164" fontId="0" fillId="9" borderId="3"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true"/>
    </xf>
    <xf numFmtId="164" fontId="5" fillId="0" borderId="0" xfId="0" applyFont="true" applyBorder="true" applyAlignment="false" applyProtection="true">
      <alignment horizontal="general" vertical="bottom" textRotation="0" wrapText="false" indent="0" shrinkToFit="false"/>
      <protection locked="true" hidden="true"/>
    </xf>
    <xf numFmtId="164" fontId="8" fillId="0" borderId="15" xfId="0" applyFont="true" applyBorder="true" applyAlignment="true" applyProtection="true">
      <alignment horizontal="center" vertical="center" textRotation="0" wrapText="true" indent="0" shrinkToFit="false"/>
      <protection locked="false" hidden="false"/>
    </xf>
    <xf numFmtId="165" fontId="8" fillId="0" borderId="3" xfId="0" applyFont="true" applyBorder="true" applyAlignment="true" applyProtection="true">
      <alignment horizontal="left" vertical="center" textRotation="0" wrapText="true" indent="0" shrinkToFit="false"/>
      <protection locked="false" hidden="false"/>
    </xf>
    <xf numFmtId="164" fontId="8" fillId="0" borderId="1" xfId="0" applyFont="true" applyBorder="true" applyAlignment="true" applyProtection="true">
      <alignment horizontal="left" vertical="center" textRotation="0" wrapText="true" indent="0" shrinkToFit="false"/>
      <protection locked="false" hidden="false"/>
    </xf>
    <xf numFmtId="164" fontId="8" fillId="0" borderId="1" xfId="0" applyFont="true" applyBorder="true" applyAlignment="true" applyProtection="true">
      <alignment horizontal="center" vertical="center" textRotation="0" wrapText="true" indent="0" shrinkToFit="false"/>
      <protection locked="false" hidden="false"/>
    </xf>
    <xf numFmtId="167" fontId="8" fillId="0" borderId="1" xfId="0" applyFont="true" applyBorder="true" applyAlignment="true" applyProtection="true">
      <alignment horizontal="center" vertical="center" textRotation="0" wrapText="true" indent="0" shrinkToFit="false"/>
      <protection locked="false" hidden="false"/>
    </xf>
    <xf numFmtId="167" fontId="8" fillId="0" borderId="3" xfId="0" applyFont="true" applyBorder="true" applyAlignment="true" applyProtection="true">
      <alignment horizontal="center" vertical="center" textRotation="0" wrapText="true" indent="0" shrinkToFit="false"/>
      <protection locked="false" hidden="false"/>
    </xf>
    <xf numFmtId="168" fontId="0" fillId="0" borderId="16" xfId="0" applyFont="true" applyBorder="true" applyAlignment="true" applyProtection="true">
      <alignment horizontal="center" vertical="center" textRotation="0" wrapText="true" indent="0" shrinkToFit="false"/>
      <protection locked="true" hidden="true"/>
    </xf>
    <xf numFmtId="164" fontId="8" fillId="0" borderId="17" xfId="0" applyFont="true" applyBorder="true" applyAlignment="true" applyProtection="true">
      <alignment horizontal="center" vertical="center" textRotation="0" wrapText="true" indent="0" shrinkToFit="false"/>
      <protection locked="false" hidden="false"/>
    </xf>
    <xf numFmtId="164" fontId="8" fillId="0" borderId="18" xfId="0" applyFont="true" applyBorder="true" applyAlignment="true" applyProtection="true">
      <alignment horizontal="left" vertical="center" textRotation="0" wrapText="true" indent="0" shrinkToFit="false"/>
      <protection locked="false" hidden="false"/>
    </xf>
    <xf numFmtId="164" fontId="8" fillId="0" borderId="18" xfId="0" applyFont="true" applyBorder="true" applyAlignment="true" applyProtection="true">
      <alignment horizontal="center" vertical="center" textRotation="0" wrapText="true" indent="0" shrinkToFit="false"/>
      <protection locked="false" hidden="false"/>
    </xf>
    <xf numFmtId="167" fontId="8" fillId="0" borderId="18" xfId="0" applyFont="true" applyBorder="true" applyAlignment="true" applyProtection="true">
      <alignment horizontal="center" vertical="center" textRotation="0" wrapText="true" indent="0" shrinkToFit="false"/>
      <protection locked="false" hidden="false"/>
    </xf>
    <xf numFmtId="167" fontId="8" fillId="0" borderId="19" xfId="0" applyFont="true" applyBorder="true" applyAlignment="true" applyProtection="true">
      <alignment horizontal="center" vertical="center" textRotation="0" wrapText="true" indent="0" shrinkToFit="false"/>
      <protection locked="false" hidden="false"/>
    </xf>
    <xf numFmtId="168" fontId="0" fillId="0" borderId="20" xfId="0" applyFont="true" applyBorder="true" applyAlignment="true" applyProtection="true">
      <alignment horizontal="center" vertical="center" textRotation="0" wrapText="true" indent="0" shrinkToFit="false"/>
      <protection locked="true" hidden="true"/>
    </xf>
    <xf numFmtId="164" fontId="8" fillId="0" borderId="21" xfId="0" applyFont="true" applyBorder="tru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11" fillId="0" borderId="22" xfId="0" applyFont="true" applyBorder="true" applyAlignment="false" applyProtection="false">
      <alignment horizontal="general" vertical="bottom" textRotation="0" wrapText="false" indent="0" shrinkToFit="false"/>
      <protection locked="true" hidden="false"/>
    </xf>
    <xf numFmtId="166" fontId="11" fillId="0" borderId="23" xfId="0" applyFont="true" applyBorder="true" applyAlignment="true" applyProtection="false">
      <alignment horizontal="center" vertical="bottom" textRotation="0" wrapText="false" indent="0" shrinkToFit="false"/>
      <protection locked="true" hidden="false"/>
    </xf>
    <xf numFmtId="164" fontId="0" fillId="0" borderId="0" xfId="0" applyFont="false" applyBorder="true" applyAlignment="true" applyProtection="false">
      <alignment horizontal="left" vertical="top" textRotation="0" wrapText="true" indent="0" shrinkToFit="false"/>
      <protection locked="true" hidden="false"/>
    </xf>
    <xf numFmtId="164" fontId="9" fillId="0" borderId="24" xfId="0" applyFont="true" applyBorder="true" applyAlignment="true" applyProtection="false">
      <alignment horizontal="center" vertical="center" textRotation="0" wrapText="true" indent="0" shrinkToFit="false"/>
      <protection locked="true" hidden="false"/>
    </xf>
    <xf numFmtId="164" fontId="9" fillId="0" borderId="25" xfId="0" applyFont="true" applyBorder="true" applyAlignment="true" applyProtection="false">
      <alignment horizontal="center" vertical="center" textRotation="0" wrapText="true" indent="0" shrinkToFit="false"/>
      <protection locked="true" hidden="false"/>
    </xf>
    <xf numFmtId="167" fontId="9" fillId="0" borderId="25" xfId="0" applyFont="true" applyBorder="true" applyAlignment="true" applyProtection="false">
      <alignment horizontal="center" vertical="center" textRotation="0" wrapText="true" indent="0" shrinkToFit="false"/>
      <protection locked="true" hidden="false"/>
    </xf>
    <xf numFmtId="164" fontId="9" fillId="0" borderId="26" xfId="0" applyFont="true" applyBorder="true" applyAlignment="true" applyProtection="true">
      <alignment horizontal="center" vertical="center" textRotation="0" wrapText="true" indent="0" shrinkToFit="false"/>
      <protection locked="true" hidden="true"/>
    </xf>
    <xf numFmtId="164" fontId="0" fillId="0" borderId="15" xfId="0" applyFont="true" applyBorder="true" applyAlignment="true" applyProtection="true">
      <alignment horizontal="center" vertical="center" textRotation="0" wrapText="true" indent="0" shrinkToFit="false"/>
      <protection locked="false" hidden="false"/>
    </xf>
    <xf numFmtId="165" fontId="0" fillId="0" borderId="3"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false" applyProtection="false">
      <alignment horizontal="general" vertical="bottom" textRotation="0" wrapText="false" indent="0" shrinkToFit="false"/>
      <protection locked="true" hidden="false"/>
    </xf>
    <xf numFmtId="167" fontId="0" fillId="0" borderId="3" xfId="0" applyFont="true" applyBorder="true" applyAlignment="true" applyProtection="false">
      <alignment horizontal="center" vertical="center" textRotation="0" wrapText="true" indent="0" shrinkToFit="false"/>
      <protection locked="true" hidden="false"/>
    </xf>
    <xf numFmtId="168" fontId="0" fillId="0" borderId="27" xfId="0" applyFont="true" applyBorder="true" applyAlignment="true" applyProtection="true">
      <alignment horizontal="center" vertical="center" textRotation="0" wrapText="false" indent="0" shrinkToFit="false"/>
      <protection locked="true" hidden="true"/>
    </xf>
    <xf numFmtId="168" fontId="4" fillId="0" borderId="0" xfId="0" applyFont="true" applyBorder="true" applyAlignment="true" applyProtection="true">
      <alignment horizontal="center" vertical="center" textRotation="0" wrapText="true" indent="0" shrinkToFit="false"/>
      <protection locked="true" hidden="true"/>
    </xf>
    <xf numFmtId="164" fontId="0" fillId="0" borderId="28" xfId="0" applyFont="true" applyBorder="true" applyAlignment="true" applyProtection="true">
      <alignment horizontal="center" vertical="center" textRotation="0" wrapText="true" indent="0" shrinkToFit="false"/>
      <protection locked="false" hidden="false"/>
    </xf>
    <xf numFmtId="165" fontId="0" fillId="0" borderId="1" xfId="0" applyFont="true" applyBorder="tru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false">
      <alignment horizontal="center" vertical="center" textRotation="0" wrapText="true" indent="0" shrinkToFit="false"/>
      <protection locked="true" hidden="false"/>
    </xf>
    <xf numFmtId="167" fontId="0" fillId="0" borderId="1" xfId="0" applyFont="true" applyBorder="true" applyAlignment="true" applyProtection="false">
      <alignment horizontal="center" vertical="center" textRotation="0" wrapText="true" indent="0" shrinkToFit="false"/>
      <protection locked="true" hidden="false"/>
    </xf>
    <xf numFmtId="168" fontId="0" fillId="0" borderId="16" xfId="0" applyFont="true" applyBorder="true" applyAlignment="true" applyProtection="true">
      <alignment horizontal="center" vertical="center" textRotation="0" wrapText="false" indent="0" shrinkToFit="false"/>
      <protection locked="true" hidden="true"/>
    </xf>
    <xf numFmtId="165" fontId="0" fillId="0" borderId="1" xfId="0" applyFont="true" applyBorder="true" applyAlignment="true" applyProtection="true">
      <alignment horizontal="center" vertical="center" textRotation="0" wrapText="true" indent="0" shrinkToFit="false"/>
      <protection locked="false" hidden="false"/>
    </xf>
    <xf numFmtId="164" fontId="0" fillId="0" borderId="1" xfId="0" applyFont="true" applyBorder="true" applyAlignment="true" applyProtection="false">
      <alignment horizontal="center" vertical="center" textRotation="0" wrapText="false" indent="0" shrinkToFit="false"/>
      <protection locked="true" hidden="false"/>
    </xf>
    <xf numFmtId="164" fontId="0" fillId="0" borderId="17" xfId="0" applyFont="true" applyBorder="true" applyAlignment="true" applyProtection="true">
      <alignment horizontal="center" vertical="center" textRotation="0" wrapText="true" indent="0" shrinkToFit="false"/>
      <protection locked="false" hidden="false"/>
    </xf>
    <xf numFmtId="165" fontId="0" fillId="0" borderId="18" xfId="0" applyFont="true" applyBorder="true" applyAlignment="true" applyProtection="true">
      <alignment horizontal="center" vertical="center" textRotation="0" wrapText="true" indent="0" shrinkToFit="false"/>
      <protection locked="false" hidden="false"/>
    </xf>
    <xf numFmtId="164" fontId="0" fillId="0" borderId="18" xfId="0" applyFont="true" applyBorder="true" applyAlignment="true" applyProtection="false">
      <alignment horizontal="center" vertical="center" textRotation="0" wrapText="true" indent="0" shrinkToFit="false"/>
      <protection locked="true" hidden="false"/>
    </xf>
    <xf numFmtId="167" fontId="0" fillId="0" borderId="18" xfId="0" applyFont="true" applyBorder="true" applyAlignment="true" applyProtection="true">
      <alignment horizontal="center" vertical="center" textRotation="0" wrapText="true" indent="0" shrinkToFit="false"/>
      <protection locked="false" hidden="false"/>
    </xf>
    <xf numFmtId="168" fontId="0" fillId="0" borderId="20" xfId="0" applyFont="true" applyBorder="true" applyAlignment="true" applyProtection="true">
      <alignment horizontal="center" vertical="center" textRotation="0" wrapText="false" indent="0" shrinkToFit="false"/>
      <protection locked="true" hidden="true"/>
    </xf>
    <xf numFmtId="168" fontId="0" fillId="0" borderId="21" xfId="0" applyFont="true" applyBorder="true" applyAlignment="true" applyProtection="true">
      <alignment horizontal="center" vertical="center" textRotation="0" wrapText="true" indent="0" shrinkToFit="false"/>
      <protection locked="true" hidden="true"/>
    </xf>
    <xf numFmtId="164" fontId="0" fillId="0" borderId="0" xfId="0" applyFont="true" applyBorder="true" applyAlignment="false" applyProtection="true">
      <alignment horizontal="general" vertical="bottom" textRotation="0" wrapText="false" indent="0" shrinkToFit="false"/>
      <protection locked="true" hidden="true"/>
    </xf>
    <xf numFmtId="166" fontId="6" fillId="0" borderId="23" xfId="0" applyFont="true" applyBorder="true" applyAlignment="true" applyProtection="true">
      <alignment horizontal="center" vertical="bottom" textRotation="0" wrapText="false" indent="0" shrinkToFit="false"/>
      <protection locked="true" hidden="true"/>
    </xf>
    <xf numFmtId="164" fontId="8" fillId="0" borderId="12" xfId="0" applyFont="true" applyBorder="true" applyAlignment="true" applyProtection="false">
      <alignment horizontal="center" vertical="center" textRotation="0" wrapText="true" indent="0" shrinkToFit="false"/>
      <protection locked="true" hidden="false"/>
    </xf>
    <xf numFmtId="165" fontId="8" fillId="0" borderId="13" xfId="0" applyFont="true" applyBorder="true" applyAlignment="true" applyProtection="false">
      <alignment horizontal="center" vertical="center" textRotation="0" wrapText="true" indent="0" shrinkToFit="false"/>
      <protection locked="true" hidden="false"/>
    </xf>
    <xf numFmtId="167" fontId="8" fillId="0" borderId="13" xfId="0" applyFont="true" applyBorder="true" applyAlignment="true" applyProtection="false">
      <alignment horizontal="center" vertical="center" textRotation="0" wrapText="true" indent="0" shrinkToFit="false"/>
      <protection locked="true" hidden="false"/>
    </xf>
    <xf numFmtId="164" fontId="8" fillId="0" borderId="13" xfId="0" applyFont="true" applyBorder="true" applyAlignment="true" applyProtection="false">
      <alignment horizontal="center" vertical="center" textRotation="0" wrapText="true" indent="0" shrinkToFit="false"/>
      <protection locked="true" hidden="false"/>
    </xf>
    <xf numFmtId="168" fontId="0" fillId="0" borderId="14" xfId="0" applyFont="true" applyBorder="true" applyAlignment="true" applyProtection="true">
      <alignment horizontal="center" vertical="center" textRotation="0" wrapText="true" indent="0" shrinkToFit="false"/>
      <protection locked="true" hidden="true"/>
    </xf>
    <xf numFmtId="164" fontId="8" fillId="0" borderId="1" xfId="0" applyFont="true" applyBorder="true" applyAlignment="true" applyProtection="false">
      <alignment horizontal="center" vertical="center" textRotation="0" wrapText="true" indent="0" shrinkToFit="false"/>
      <protection locked="true" hidden="false"/>
    </xf>
    <xf numFmtId="164" fontId="8" fillId="0" borderId="3" xfId="0" applyFont="true" applyBorder="true" applyAlignment="true" applyProtection="false">
      <alignment horizontal="center" vertical="center" textRotation="0" wrapText="true" indent="0" shrinkToFit="false"/>
      <protection locked="true" hidden="false"/>
    </xf>
    <xf numFmtId="168" fontId="0" fillId="0" borderId="16" xfId="0" applyFont="true" applyBorder="true" applyAlignment="true" applyProtection="false">
      <alignment horizontal="center" vertical="center" textRotation="0" wrapText="true" indent="0" shrinkToFit="false"/>
      <protection locked="true" hidden="false"/>
    </xf>
    <xf numFmtId="165" fontId="8" fillId="0" borderId="15" xfId="0" applyFont="true" applyBorder="true" applyAlignment="true" applyProtection="true">
      <alignment horizontal="center" vertical="center" textRotation="0" wrapText="true" indent="0" shrinkToFit="false"/>
      <protection locked="false" hidden="false"/>
    </xf>
    <xf numFmtId="164" fontId="8" fillId="0" borderId="3" xfId="0" applyFont="true" applyBorder="true" applyAlignment="true" applyProtection="true">
      <alignment horizontal="left" vertical="center" textRotation="0" wrapText="true" indent="0" shrinkToFit="false"/>
      <protection locked="false" hidden="false"/>
    </xf>
    <xf numFmtId="164" fontId="8" fillId="0" borderId="3" xfId="0" applyFont="true" applyBorder="true" applyAlignment="true" applyProtection="false">
      <alignment horizontal="center" vertical="bottom" textRotation="0" wrapText="true" indent="0" shrinkToFit="false"/>
      <protection locked="true" hidden="false"/>
    </xf>
    <xf numFmtId="164" fontId="8" fillId="0" borderId="0" xfId="0" applyFont="true" applyBorder="true" applyAlignment="true" applyProtection="false">
      <alignment horizontal="center" vertical="center" textRotation="0" wrapText="true" indent="0" shrinkToFit="false"/>
      <protection locked="true" hidden="false"/>
    </xf>
    <xf numFmtId="168" fontId="9" fillId="0" borderId="27" xfId="0" applyFont="true" applyBorder="true" applyAlignment="true" applyProtection="true">
      <alignment horizontal="center" vertical="center" textRotation="0" wrapText="true" indent="0" shrinkToFit="false"/>
      <protection locked="true" hidden="true"/>
    </xf>
    <xf numFmtId="165" fontId="8" fillId="0" borderId="1" xfId="0" applyFont="true" applyBorder="true" applyAlignment="true" applyProtection="true">
      <alignment horizontal="center" vertical="center" textRotation="0" wrapText="true" indent="0" shrinkToFit="false"/>
      <protection locked="false" hidden="false"/>
    </xf>
    <xf numFmtId="168" fontId="9" fillId="0" borderId="16" xfId="0" applyFont="true" applyBorder="true" applyAlignment="true" applyProtection="true">
      <alignment horizontal="center" vertical="center" textRotation="0" wrapText="true" indent="0" shrinkToFit="false"/>
      <protection locked="true" hidden="true"/>
    </xf>
    <xf numFmtId="165" fontId="8" fillId="0" borderId="3" xfId="0" applyFont="true" applyBorder="true" applyAlignment="true" applyProtection="true">
      <alignment horizontal="center" vertical="center" textRotation="0" wrapText="true" indent="0" shrinkToFit="false"/>
      <protection locked="false" hidden="false"/>
    </xf>
    <xf numFmtId="164" fontId="16" fillId="0" borderId="1" xfId="20" applyFont="true" applyBorder="true" applyAlignment="true" applyProtection="true">
      <alignment horizontal="center" vertical="center" textRotation="0" wrapText="true" indent="0" shrinkToFit="false"/>
      <protection locked="true" hidden="false"/>
    </xf>
    <xf numFmtId="165" fontId="8" fillId="0" borderId="17" xfId="0" applyFont="true" applyBorder="true" applyAlignment="true" applyProtection="true">
      <alignment horizontal="center" vertical="center" textRotation="0" wrapText="true" indent="0" shrinkToFit="false"/>
      <protection locked="false" hidden="false"/>
    </xf>
    <xf numFmtId="165" fontId="8" fillId="0" borderId="18" xfId="0" applyFont="true" applyBorder="true" applyAlignment="true" applyProtection="true">
      <alignment horizontal="center" vertical="center" textRotation="0" wrapText="true" indent="0" shrinkToFit="false"/>
      <protection locked="false" hidden="false"/>
    </xf>
    <xf numFmtId="164" fontId="8" fillId="0" borderId="18"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8" fillId="0" borderId="25" xfId="0" applyFont="true" applyBorder="true" applyAlignment="true" applyProtection="false">
      <alignment horizontal="center" vertical="center" textRotation="0" wrapText="true" indent="0" shrinkToFit="false"/>
      <protection locked="true" hidden="false"/>
    </xf>
    <xf numFmtId="167" fontId="8" fillId="0" borderId="25" xfId="0" applyFont="true" applyBorder="true" applyAlignment="true" applyProtection="false">
      <alignment horizontal="center" vertical="center" textRotation="0" wrapText="true" indent="0" shrinkToFit="false"/>
      <protection locked="true" hidden="false"/>
    </xf>
    <xf numFmtId="164" fontId="8" fillId="0" borderId="26" xfId="0" applyFont="true" applyBorder="true" applyAlignment="true" applyProtection="true">
      <alignment horizontal="center" vertical="center" textRotation="0" wrapText="true" indent="0" shrinkToFit="false"/>
      <protection locked="true" hidden="true"/>
    </xf>
    <xf numFmtId="168" fontId="0" fillId="0" borderId="14" xfId="0" applyFont="true" applyBorder="true" applyAlignment="true" applyProtection="true">
      <alignment horizontal="center" vertical="center" textRotation="0" wrapText="false" indent="0" shrinkToFit="false"/>
      <protection locked="true" hidden="true"/>
    </xf>
    <xf numFmtId="164" fontId="8" fillId="0" borderId="29" xfId="0" applyFont="true" applyBorder="true" applyAlignment="true" applyProtection="true">
      <alignment horizontal="center" vertical="center" textRotation="0" wrapText="true" indent="0" shrinkToFit="false"/>
      <protection locked="false" hidden="false"/>
    </xf>
    <xf numFmtId="164" fontId="8" fillId="0" borderId="21" xfId="0" applyFont="true" applyBorder="true" applyAlignment="true" applyProtection="true">
      <alignment horizontal="center" vertical="center" textRotation="0" wrapText="true" indent="0" shrinkToFit="false"/>
      <protection locked="false" hidden="false"/>
    </xf>
    <xf numFmtId="166" fontId="6" fillId="0" borderId="23" xfId="0" applyFont="true" applyBorder="true" applyAlignment="true" applyProtection="false">
      <alignment horizontal="center" vertical="bottom" textRotation="0" wrapText="false" indent="0" shrinkToFit="false"/>
      <protection locked="true" hidden="false"/>
    </xf>
    <xf numFmtId="164" fontId="14" fillId="0" borderId="0" xfId="0" applyFont="true" applyBorder="true" applyAlignment="true" applyProtection="true">
      <alignment horizontal="center" vertical="center" textRotation="0" wrapText="true" indent="0" shrinkToFit="false"/>
      <protection locked="true" hidden="true"/>
    </xf>
    <xf numFmtId="164" fontId="6" fillId="0" borderId="0" xfId="0" applyFont="true" applyBorder="true" applyAlignment="true" applyProtection="false">
      <alignment horizontal="center" vertical="bottom" textRotation="0" wrapText="true" indent="0" shrinkToFit="false"/>
      <protection locked="true" hidden="false"/>
    </xf>
    <xf numFmtId="164" fontId="8" fillId="0" borderId="24" xfId="0" applyFont="true" applyBorder="true" applyAlignment="true" applyProtection="false">
      <alignment horizontal="center" vertical="center" textRotation="0" wrapText="true" indent="0" shrinkToFit="false"/>
      <protection locked="true" hidden="false"/>
    </xf>
    <xf numFmtId="164" fontId="8" fillId="0" borderId="25" xfId="0" applyFont="true" applyBorder="true" applyAlignment="true" applyProtection="true">
      <alignment horizontal="center" vertical="center" textRotation="0" wrapText="true" indent="0" shrinkToFit="false"/>
      <protection locked="false" hidden="false"/>
    </xf>
    <xf numFmtId="164" fontId="8" fillId="0" borderId="13" xfId="0" applyFont="true" applyBorder="true" applyAlignment="true" applyProtection="false">
      <alignment horizontal="left" vertical="center" textRotation="0" wrapText="true" indent="0" shrinkToFit="false"/>
      <protection locked="true" hidden="false"/>
    </xf>
    <xf numFmtId="164" fontId="17" fillId="0" borderId="30" xfId="0" applyFont="true" applyBorder="tru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false">
      <alignment horizontal="left" vertical="center" textRotation="0" wrapText="true" indent="0" shrinkToFit="false"/>
      <protection locked="true" hidden="false"/>
    </xf>
    <xf numFmtId="167" fontId="0" fillId="0" borderId="13" xfId="0" applyFont="true" applyBorder="true" applyAlignment="true" applyProtection="false">
      <alignment horizontal="left" vertical="center" textRotation="0" wrapText="true" indent="0" shrinkToFit="false"/>
      <protection locked="true" hidden="false"/>
    </xf>
    <xf numFmtId="164" fontId="0" fillId="0" borderId="13" xfId="0" applyFont="true" applyBorder="true" applyAlignment="true" applyProtection="false">
      <alignment horizontal="center" vertical="center" textRotation="0" wrapText="true" indent="0" shrinkToFit="false"/>
      <protection locked="true" hidden="false"/>
    </xf>
    <xf numFmtId="164" fontId="8" fillId="0" borderId="28"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false" hidden="false"/>
    </xf>
    <xf numFmtId="164" fontId="19" fillId="0" borderId="0" xfId="0" applyFont="true" applyBorder="false" applyAlignment="true" applyProtection="false">
      <alignment horizontal="left" vertical="center" textRotation="0" wrapText="true" indent="0" shrinkToFit="false"/>
      <protection locked="true" hidden="false"/>
    </xf>
    <xf numFmtId="167" fontId="0" fillId="0" borderId="1" xfId="0" applyFont="true" applyBorder="true" applyAlignment="true" applyProtection="true">
      <alignment horizontal="left" vertical="center" textRotation="0" wrapText="true" indent="0" shrinkToFit="false"/>
      <protection locked="false" hidden="false"/>
    </xf>
    <xf numFmtId="167" fontId="0" fillId="0" borderId="1" xfId="0" applyFont="true" applyBorder="true" applyAlignment="true" applyProtection="true">
      <alignment horizontal="center" vertical="center" textRotation="0" wrapText="true" indent="0" shrinkToFit="false"/>
      <protection locked="false" hidden="false"/>
    </xf>
    <xf numFmtId="165" fontId="8" fillId="0" borderId="28" xfId="0" applyFont="true" applyBorder="true" applyAlignment="true" applyProtection="false">
      <alignment horizontal="center" vertical="center" textRotation="0" wrapText="true" indent="0" shrinkToFit="false"/>
      <protection locked="true" hidden="false"/>
    </xf>
    <xf numFmtId="165" fontId="18" fillId="0" borderId="1" xfId="0" applyFont="true" applyBorder="true" applyAlignment="true" applyProtection="false">
      <alignment horizontal="center" vertical="center" textRotation="0" wrapText="true" indent="0" shrinkToFit="false"/>
      <protection locked="true" hidden="false"/>
    </xf>
    <xf numFmtId="165" fontId="8" fillId="0" borderId="1" xfId="0" applyFont="true" applyBorder="true" applyAlignment="true" applyProtection="false">
      <alignment horizontal="center" vertical="center" textRotation="0" wrapText="true" indent="0" shrinkToFit="false"/>
      <protection locked="true" hidden="false"/>
    </xf>
    <xf numFmtId="167" fontId="8" fillId="0" borderId="1" xfId="0" applyFont="true" applyBorder="true" applyAlignment="true" applyProtection="false">
      <alignment horizontal="center" vertical="center" textRotation="0" wrapText="true" indent="0" shrinkToFit="false"/>
      <protection locked="true" hidden="false"/>
    </xf>
    <xf numFmtId="164" fontId="8" fillId="0" borderId="28" xfId="0" applyFont="true" applyBorder="true" applyAlignment="true" applyProtection="true">
      <alignment horizontal="center" vertical="center" textRotation="0" wrapText="true" indent="0" shrinkToFit="false"/>
      <protection locked="false" hidden="false"/>
    </xf>
    <xf numFmtId="164" fontId="18" fillId="0" borderId="1" xfId="0" applyFont="true" applyBorder="true" applyAlignment="true" applyProtection="false">
      <alignment horizontal="center" vertical="center" textRotation="0" wrapText="true" indent="0" shrinkToFit="false"/>
      <protection locked="true" hidden="false"/>
    </xf>
    <xf numFmtId="165" fontId="8" fillId="0" borderId="1" xfId="0" applyFont="true" applyBorder="true" applyAlignment="true" applyProtection="true">
      <alignment horizontal="left" vertical="center" textRotation="0" wrapText="true" indent="0" shrinkToFit="false"/>
      <protection locked="false" hidden="false"/>
    </xf>
    <xf numFmtId="164" fontId="8" fillId="0" borderId="18" xfId="0" applyFont="true" applyBorder="true" applyAlignment="false" applyProtection="false">
      <alignment horizontal="general" vertical="bottom" textRotation="0" wrapText="false" indent="0" shrinkToFit="false"/>
      <protection locked="true" hidden="false"/>
    </xf>
    <xf numFmtId="164" fontId="8" fillId="0" borderId="18" xfId="0" applyFont="true" applyBorder="true" applyAlignment="true" applyProtection="false">
      <alignment horizontal="center" vertical="bottom" textRotation="0" wrapText="false" indent="0" shrinkToFit="false"/>
      <protection locked="true" hidden="false"/>
    </xf>
    <xf numFmtId="168" fontId="0" fillId="0" borderId="20" xfId="0" applyFont="true" applyBorder="true" applyAlignment="true" applyProtection="false">
      <alignment horizontal="center" vertical="bottom" textRotation="0" wrapText="false" indent="0" shrinkToFit="false"/>
      <protection locked="true" hidden="false"/>
    </xf>
    <xf numFmtId="164" fontId="5" fillId="0" borderId="21" xfId="0" applyFont="true" applyBorder="true" applyAlignment="true" applyProtection="true">
      <alignment horizontal="center" vertical="center" textRotation="0" wrapText="true" indent="0" shrinkToFit="false"/>
      <protection locked="false" hidden="false"/>
    </xf>
    <xf numFmtId="164" fontId="5" fillId="0" borderId="0" xfId="0" applyFont="true" applyBorder="true" applyAlignment="true" applyProtection="true">
      <alignment horizontal="center" vertical="center" textRotation="0" wrapText="true" indent="0" shrinkToFit="false"/>
      <protection locked="fals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7" fontId="8" fillId="0" borderId="12" xfId="0" applyFont="true" applyBorder="true" applyAlignment="true" applyProtection="true">
      <alignment horizontal="center" vertical="center" textRotation="0" wrapText="true" indent="0" shrinkToFit="false"/>
      <protection locked="false" hidden="false"/>
    </xf>
    <xf numFmtId="167" fontId="8" fillId="0" borderId="15" xfId="0" applyFont="true" applyBorder="true" applyAlignment="true" applyProtection="true">
      <alignment horizontal="center" vertical="center" textRotation="0" wrapText="true" indent="0" shrinkToFit="false"/>
      <protection locked="false" hidden="false"/>
    </xf>
    <xf numFmtId="167" fontId="8" fillId="0" borderId="29" xfId="0" applyFont="true" applyBorder="true" applyAlignment="true" applyProtection="true">
      <alignment horizontal="center" vertical="center" textRotation="0" wrapText="true" indent="0" shrinkToFit="false"/>
      <protection locked="false" hidden="false"/>
    </xf>
    <xf numFmtId="164" fontId="4" fillId="0" borderId="0" xfId="0" applyFont="true" applyBorder="true" applyAlignment="true" applyProtection="true">
      <alignment horizontal="center" vertical="center" textRotation="0" wrapText="false" indent="0" shrinkToFit="false"/>
      <protection locked="true" hidden="true"/>
    </xf>
    <xf numFmtId="164" fontId="4" fillId="0" borderId="0" xfId="0" applyFont="true" applyBorder="true" applyAlignment="true" applyProtection="false">
      <alignment horizontal="center" vertical="bottom" textRotation="0" wrapText="false" indent="0" shrinkToFit="false"/>
      <protection locked="true" hidden="false"/>
    </xf>
    <xf numFmtId="164" fontId="8" fillId="0" borderId="31" xfId="0" applyFont="true" applyBorder="true" applyAlignment="true" applyProtection="false">
      <alignment horizontal="center" vertical="center" textRotation="0" wrapText="true" indent="0" shrinkToFit="false"/>
      <protection locked="true" hidden="false"/>
    </xf>
    <xf numFmtId="165" fontId="8" fillId="0" borderId="13" xfId="0" applyFont="true" applyBorder="true" applyAlignment="true" applyProtection="false">
      <alignment horizontal="left" vertical="center" textRotation="0" wrapText="true" indent="0" shrinkToFit="false"/>
      <protection locked="true" hidden="false"/>
    </xf>
    <xf numFmtId="167" fontId="8" fillId="0" borderId="32"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8" fillId="0" borderId="1" xfId="0" applyFont="true" applyBorder="true" applyAlignment="true" applyProtection="false">
      <alignment horizontal="center" vertical="center" textRotation="0" wrapText="false" indent="0" shrinkToFit="false"/>
      <protection locked="true" hidden="false"/>
    </xf>
    <xf numFmtId="168" fontId="8" fillId="0" borderId="1" xfId="0" applyFont="true" applyBorder="true" applyAlignment="true" applyProtection="false">
      <alignment horizontal="center" vertical="center" textRotation="0" wrapText="true" indent="0" shrinkToFit="false"/>
      <protection locked="true" hidden="false"/>
    </xf>
    <xf numFmtId="168" fontId="0" fillId="0" borderId="16" xfId="0" applyFont="true" applyBorder="true" applyAlignment="true" applyProtection="false">
      <alignment horizontal="center" vertical="center" textRotation="0" wrapText="false" indent="0" shrinkToFit="false"/>
      <protection locked="true" hidden="false"/>
    </xf>
    <xf numFmtId="165" fontId="8" fillId="0" borderId="29" xfId="0" applyFont="true" applyBorder="true" applyAlignment="true" applyProtection="true">
      <alignment horizontal="center" vertical="center" textRotation="0" wrapText="true" indent="0" shrinkToFit="false"/>
      <protection locked="false" hidden="false"/>
    </xf>
    <xf numFmtId="164" fontId="8" fillId="0" borderId="18" xfId="0" applyFont="true" applyBorder="true" applyAlignment="true" applyProtection="false">
      <alignment horizontal="center" vertical="center" textRotation="0" wrapText="false" indent="0" shrinkToFit="false"/>
      <protection locked="true" hidden="false"/>
    </xf>
    <xf numFmtId="164" fontId="8" fillId="0" borderId="21"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8" fontId="6" fillId="0" borderId="0" xfId="0" applyFont="true" applyBorder="true" applyAlignment="true" applyProtection="false">
      <alignment horizontal="center" vertical="center" textRotation="0" wrapText="false" indent="0" shrinkToFit="false"/>
      <protection locked="true" hidden="false"/>
    </xf>
    <xf numFmtId="164" fontId="14" fillId="0" borderId="0" xfId="0" applyFont="true" applyBorder="false" applyAlignment="true" applyProtection="true">
      <alignment horizontal="general" vertical="center" textRotation="0" wrapText="true" indent="0" shrinkToFit="false"/>
      <protection locked="true" hidden="true"/>
    </xf>
    <xf numFmtId="164" fontId="14" fillId="0" borderId="0" xfId="0" applyFont="true" applyBorder="false" applyAlignment="true" applyProtection="true">
      <alignment horizontal="center" vertical="center" textRotation="0" wrapText="true" indent="0" shrinkToFit="false"/>
      <protection locked="true" hidden="true"/>
    </xf>
    <xf numFmtId="164" fontId="21" fillId="0" borderId="0" xfId="0" applyFont="true" applyBorder="true" applyAlignment="true" applyProtection="false">
      <alignment horizontal="general" vertical="center" textRotation="0" wrapText="true" indent="0" shrinkToFit="false"/>
      <protection locked="true" hidden="false"/>
    </xf>
    <xf numFmtId="165" fontId="22" fillId="0" borderId="13" xfId="0" applyFont="true" applyBorder="true" applyAlignment="true" applyProtection="false">
      <alignment horizontal="center" vertical="center" textRotation="0" wrapText="true" indent="0" shrinkToFit="false"/>
      <protection locked="true" hidden="false"/>
    </xf>
    <xf numFmtId="164" fontId="8" fillId="0" borderId="13" xfId="0" applyFont="true" applyBorder="true" applyAlignment="true" applyProtection="true">
      <alignment horizontal="center" vertical="center" textRotation="0" wrapText="true" indent="0" shrinkToFit="false"/>
      <protection locked="false" hidden="false"/>
    </xf>
    <xf numFmtId="168" fontId="0" fillId="0" borderId="14" xfId="0" applyFont="true" applyBorder="true" applyAlignment="true" applyProtection="false">
      <alignment horizontal="center" vertical="center" textRotation="0" wrapText="true" indent="0" shrinkToFit="false"/>
      <protection locked="true" hidden="false"/>
    </xf>
    <xf numFmtId="165" fontId="8" fillId="0" borderId="28" xfId="0" applyFont="true" applyBorder="true" applyAlignment="true" applyProtection="true">
      <alignment horizontal="center" vertical="center" textRotation="0" wrapText="true" indent="0" shrinkToFit="false"/>
      <protection locked="false" hidden="false"/>
    </xf>
    <xf numFmtId="164" fontId="21" fillId="0" borderId="30" xfId="0" applyFont="true" applyBorder="true" applyAlignment="true" applyProtection="false">
      <alignment horizontal="general" vertical="center" textRotation="0" wrapText="true" indent="0" shrinkToFit="false"/>
      <protection locked="true" hidden="false"/>
    </xf>
    <xf numFmtId="165" fontId="17"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false" applyProtection="false">
      <alignment horizontal="general" vertical="bottom" textRotation="0" wrapText="false" indent="0" shrinkToFit="false"/>
      <protection locked="true" hidden="false"/>
    </xf>
    <xf numFmtId="164" fontId="0" fillId="0" borderId="16" xfId="0" applyFont="true" applyBorder="true" applyAlignment="false" applyProtection="false">
      <alignment horizontal="general" vertical="bottom" textRotation="0" wrapText="false" indent="0" shrinkToFit="false"/>
      <protection locked="true" hidden="false"/>
    </xf>
    <xf numFmtId="164" fontId="0" fillId="0" borderId="20" xfId="0" applyFont="true" applyBorder="true" applyAlignment="false" applyProtection="false">
      <alignment horizontal="general" vertical="bottom" textRotation="0" wrapText="false" indent="0" shrinkToFit="false"/>
      <protection locked="true" hidden="false"/>
    </xf>
    <xf numFmtId="165" fontId="18" fillId="0" borderId="1" xfId="0" applyFont="true" applyBorder="true" applyAlignment="true" applyProtection="true">
      <alignment horizontal="center" vertical="center" textRotation="0" wrapText="true" indent="0" shrinkToFit="false"/>
      <protection locked="false" hidden="false"/>
    </xf>
    <xf numFmtId="165" fontId="5" fillId="0" borderId="0" xfId="0" applyFont="true" applyBorder="true" applyAlignment="true" applyProtection="false">
      <alignment horizontal="center" vertical="center" textRotation="0" wrapText="true" indent="0" shrinkToFit="false"/>
      <protection locked="true" hidden="false"/>
    </xf>
    <xf numFmtId="164" fontId="24" fillId="0" borderId="30" xfId="0" applyFont="true" applyBorder="true" applyAlignment="true" applyProtection="false">
      <alignment horizontal="general" vertical="center" textRotation="0" wrapText="true" indent="0" shrinkToFit="false"/>
      <protection locked="true" hidden="false"/>
    </xf>
    <xf numFmtId="164" fontId="25" fillId="0" borderId="30" xfId="0" applyFont="true" applyBorder="true" applyAlignment="true" applyProtection="false">
      <alignment horizontal="general" vertical="center" textRotation="0" wrapText="true" indent="0" shrinkToFit="false"/>
      <protection locked="true" hidden="false"/>
    </xf>
    <xf numFmtId="164" fontId="0" fillId="1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center" vertical="center" textRotation="0" wrapText="false" indent="0" shrinkToFit="false"/>
      <protection locked="true" hidden="false"/>
    </xf>
    <xf numFmtId="166" fontId="11" fillId="0" borderId="23"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0" fillId="0" borderId="0" xfId="0" applyFont="false" applyBorder="true" applyAlignment="true" applyProtection="false">
      <alignment horizontal="general" vertical="bottom" textRotation="0" wrapText="true" indent="0" shrinkToFit="false"/>
      <protection locked="true" hidden="false"/>
    </xf>
    <xf numFmtId="164" fontId="14" fillId="0" borderId="0" xfId="0" applyFont="true" applyBorder="false" applyAlignment="true" applyProtection="true">
      <alignment horizontal="general" vertical="center" textRotation="0" wrapText="false" indent="0" shrinkToFit="false"/>
      <protection locked="true" hidden="true"/>
    </xf>
    <xf numFmtId="164" fontId="26" fillId="0" borderId="24" xfId="0" applyFont="true" applyBorder="true" applyAlignment="true" applyProtection="true">
      <alignment horizontal="center" vertical="center" textRotation="0" wrapText="true" indent="0" shrinkToFit="false"/>
      <protection locked="true" hidden="true"/>
    </xf>
    <xf numFmtId="164" fontId="26" fillId="0" borderId="25" xfId="0" applyFont="true" applyBorder="true" applyAlignment="true" applyProtection="true">
      <alignment horizontal="center" vertical="center" textRotation="0" wrapText="false" indent="0" shrinkToFit="false"/>
      <protection locked="true" hidden="true"/>
    </xf>
    <xf numFmtId="164" fontId="26" fillId="0" borderId="25" xfId="0" applyFont="true" applyBorder="true" applyAlignment="true" applyProtection="true">
      <alignment horizontal="center" vertical="center" textRotation="0" wrapText="true" indent="0" shrinkToFit="false"/>
      <protection locked="true" hidden="true"/>
    </xf>
    <xf numFmtId="164" fontId="0" fillId="0" borderId="26" xfId="0" applyFont="true" applyBorder="true" applyAlignment="true" applyProtection="false">
      <alignment horizontal="center" vertical="center" textRotation="0" wrapText="true" indent="0" shrinkToFit="false"/>
      <protection locked="true" hidden="false"/>
    </xf>
    <xf numFmtId="164" fontId="26" fillId="10" borderId="15" xfId="0" applyFont="true" applyBorder="true" applyAlignment="true" applyProtection="false">
      <alignment horizontal="center" vertical="center" textRotation="0" wrapText="false" indent="0" shrinkToFit="false"/>
      <protection locked="true" hidden="false"/>
    </xf>
    <xf numFmtId="164" fontId="26" fillId="10" borderId="28" xfId="0" applyFont="true" applyBorder="true" applyAlignment="true" applyProtection="false">
      <alignment horizontal="center" vertical="center" textRotation="0" wrapText="false" indent="0" shrinkToFit="false"/>
      <protection locked="true" hidden="false"/>
    </xf>
    <xf numFmtId="164" fontId="17" fillId="0" borderId="0" xfId="0" applyFont="true" applyBorder="false" applyAlignment="true" applyProtection="false">
      <alignment horizontal="center" vertical="center" textRotation="0" wrapText="true" indent="0" shrinkToFit="false"/>
      <protection locked="true" hidden="false"/>
    </xf>
    <xf numFmtId="164" fontId="17" fillId="0" borderId="1" xfId="0" applyFont="true" applyBorder="true" applyAlignment="true" applyProtection="false">
      <alignment horizontal="center" vertical="center" textRotation="0" wrapText="true" indent="0" shrinkToFit="false"/>
      <protection locked="true" hidden="false"/>
    </xf>
    <xf numFmtId="164" fontId="26" fillId="0" borderId="28" xfId="0" applyFont="true" applyBorder="true" applyAlignment="true" applyProtection="false">
      <alignment horizontal="center" vertical="center" textRotation="0" wrapText="false" indent="0" shrinkToFit="false"/>
      <protection locked="true" hidden="false"/>
    </xf>
    <xf numFmtId="164" fontId="17" fillId="0" borderId="0" xfId="21" applyFont="true" applyBorder="false" applyAlignment="true" applyProtection="false">
      <alignment horizontal="center" vertical="center" textRotation="0" wrapText="true" indent="0" shrinkToFit="false"/>
      <protection locked="true" hidden="false"/>
    </xf>
    <xf numFmtId="164" fontId="17" fillId="0" borderId="0" xfId="21" applyFont="true" applyBorder="true" applyAlignment="true" applyProtection="false">
      <alignment horizontal="center" vertical="center" textRotation="0" wrapText="true" indent="0" shrinkToFit="false"/>
      <protection locked="true" hidden="false"/>
    </xf>
    <xf numFmtId="167" fontId="8" fillId="0" borderId="1" xfId="0" applyFont="true" applyBorder="true" applyAlignment="true" applyProtection="true">
      <alignment horizontal="center" vertical="center" textRotation="0" wrapText="true" indent="0" shrinkToFit="false"/>
      <protection locked="false" hidden="false"/>
    </xf>
    <xf numFmtId="164" fontId="26" fillId="0" borderId="0" xfId="0" applyFont="true" applyBorder="true" applyAlignment="true" applyProtection="false">
      <alignment horizontal="center" vertical="center" textRotation="0" wrapText="true" indent="0" shrinkToFit="false"/>
      <protection locked="true" hidden="false"/>
    </xf>
    <xf numFmtId="164" fontId="26" fillId="0" borderId="1" xfId="0" applyFont="true" applyBorder="true" applyAlignment="true" applyProtection="false">
      <alignment horizontal="center" vertical="center" textRotation="0" wrapText="true" indent="0" shrinkToFit="false"/>
      <protection locked="true" hidden="false"/>
    </xf>
    <xf numFmtId="164" fontId="27" fillId="0" borderId="1" xfId="0" applyFont="true" applyBorder="true" applyAlignment="true" applyProtection="false">
      <alignment horizontal="center" vertical="center" textRotation="0" wrapText="true" indent="0" shrinkToFit="false"/>
      <protection locked="true" hidden="false"/>
    </xf>
    <xf numFmtId="164" fontId="26" fillId="0" borderId="1" xfId="0" applyFont="true" applyBorder="true" applyAlignment="true" applyProtection="false">
      <alignment horizontal="center" vertical="center" textRotation="0" wrapText="false" indent="0" shrinkToFit="false"/>
      <protection locked="true" hidden="false"/>
    </xf>
    <xf numFmtId="168" fontId="26" fillId="0" borderId="16" xfId="0" applyFont="true" applyBorder="true" applyAlignment="true" applyProtection="false">
      <alignment horizontal="center" vertical="center" textRotation="0" wrapText="false" indent="0" shrinkToFit="false"/>
      <protection locked="true" hidden="false"/>
    </xf>
    <xf numFmtId="164" fontId="27" fillId="0" borderId="1" xfId="0" applyFont="true" applyBorder="true" applyAlignment="true" applyProtection="false">
      <alignment horizontal="center" vertical="center" textRotation="0" wrapText="false" indent="0" shrinkToFit="false"/>
      <protection locked="true" hidden="false"/>
    </xf>
    <xf numFmtId="164" fontId="26" fillId="0" borderId="1" xfId="0" applyFont="true" applyBorder="true" applyAlignment="true" applyProtection="false">
      <alignment horizontal="general" vertical="bottom" textRotation="0" wrapText="true" indent="0" shrinkToFit="false"/>
      <protection locked="true" hidden="false"/>
    </xf>
    <xf numFmtId="168" fontId="26" fillId="0" borderId="16" xfId="0" applyFont="true" applyBorder="true" applyAlignment="true" applyProtection="false">
      <alignment horizontal="center" vertical="center" textRotation="0" wrapText="true" indent="0" shrinkToFit="false"/>
      <protection locked="true" hidden="false"/>
    </xf>
    <xf numFmtId="164" fontId="26" fillId="0" borderId="18" xfId="0" applyFont="true" applyBorder="true" applyAlignment="true" applyProtection="false">
      <alignment horizontal="center" vertical="center" textRotation="0" wrapText="true" indent="0" shrinkToFit="false"/>
      <protection locked="true" hidden="false"/>
    </xf>
    <xf numFmtId="164" fontId="27" fillId="0" borderId="18" xfId="0" applyFont="true" applyBorder="true" applyAlignment="true" applyProtection="false">
      <alignment horizontal="center" vertical="center" textRotation="0" wrapText="false" indent="0" shrinkToFit="false"/>
      <protection locked="true" hidden="false"/>
    </xf>
    <xf numFmtId="164" fontId="26" fillId="0" borderId="18" xfId="0" applyFont="true" applyBorder="true" applyAlignment="true" applyProtection="false">
      <alignment horizontal="center" vertical="center" textRotation="0" wrapText="false" indent="0" shrinkToFit="false"/>
      <protection locked="true" hidden="false"/>
    </xf>
    <xf numFmtId="168" fontId="26" fillId="0" borderId="20"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general" vertical="bottom" textRotation="0" wrapText="true" indent="0" shrinkToFit="false"/>
      <protection locked="true" hidden="false"/>
    </xf>
    <xf numFmtId="168" fontId="14" fillId="0" borderId="23" xfId="0" applyFont="true" applyBorder="true" applyAlignment="true" applyProtection="false">
      <alignment horizontal="center" vertical="bottom" textRotation="0" wrapText="false" indent="0" shrinkToFit="false"/>
      <protection locked="true" hidden="false"/>
    </xf>
    <xf numFmtId="164" fontId="26" fillId="0" borderId="21"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true"/>
    </xf>
    <xf numFmtId="164" fontId="6" fillId="0" borderId="0" xfId="0" applyFont="true" applyBorder="fals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true">
      <alignment horizontal="center" vertical="center" textRotation="0" wrapText="true" indent="0" shrinkToFit="false"/>
      <protection locked="true" hidden="true"/>
    </xf>
    <xf numFmtId="164" fontId="0" fillId="0" borderId="15" xfId="0" applyFont="true" applyBorder="true" applyAlignment="true" applyProtection="false">
      <alignment horizontal="center" vertical="bottom" textRotation="0" wrapText="false" indent="0" shrinkToFit="false"/>
      <protection locked="true" hidden="false"/>
    </xf>
    <xf numFmtId="164" fontId="25" fillId="0" borderId="0" xfId="21"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bottom" textRotation="0" wrapText="true" indent="0" shrinkToFit="false"/>
      <protection locked="true" hidden="false"/>
    </xf>
    <xf numFmtId="164" fontId="0" fillId="0" borderId="3" xfId="0" applyFont="true" applyBorder="true" applyAlignment="true" applyProtection="false">
      <alignment horizontal="center" vertical="bottom" textRotation="0" wrapText="false" indent="0" shrinkToFit="false"/>
      <protection locked="true" hidden="false"/>
    </xf>
    <xf numFmtId="169" fontId="0" fillId="0" borderId="3" xfId="0" applyFont="true" applyBorder="true" applyAlignment="true" applyProtection="false">
      <alignment horizontal="center" vertical="bottom" textRotation="0" wrapText="false" indent="0" shrinkToFit="false"/>
      <protection locked="true" hidden="false"/>
    </xf>
    <xf numFmtId="169" fontId="0" fillId="0" borderId="33" xfId="0" applyFont="true" applyBorder="true" applyAlignment="true" applyProtection="false">
      <alignment horizontal="center" vertical="bottom" textRotation="0" wrapText="true" indent="0" shrinkToFit="false"/>
      <protection locked="true" hidden="false"/>
    </xf>
    <xf numFmtId="168" fontId="0" fillId="0" borderId="27" xfId="0" applyFont="true" applyBorder="true" applyAlignment="true" applyProtection="false">
      <alignment horizontal="center" vertical="bottom" textRotation="0" wrapText="false" indent="0" shrinkToFit="false"/>
      <protection locked="true" hidden="false"/>
    </xf>
    <xf numFmtId="164" fontId="0" fillId="0" borderId="28" xfId="0" applyFont="true" applyBorder="true" applyAlignment="true" applyProtection="false">
      <alignment horizontal="center" vertical="center" textRotation="0" wrapText="true" indent="0" shrinkToFit="false"/>
      <protection locked="true" hidden="false"/>
    </xf>
    <xf numFmtId="164" fontId="28" fillId="0" borderId="1" xfId="0" applyFont="true" applyBorder="true" applyAlignment="true" applyProtection="false">
      <alignment horizontal="center" vertical="center" textRotation="0" wrapText="true" indent="0" shrinkToFit="false"/>
      <protection locked="true" hidden="false"/>
    </xf>
    <xf numFmtId="164" fontId="0" fillId="0" borderId="6" xfId="0" applyFont="true" applyBorder="true" applyAlignment="true" applyProtection="false">
      <alignment horizontal="center" vertical="center" textRotation="0" wrapText="tru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4" fontId="9" fillId="0" borderId="6" xfId="0" applyFont="true" applyBorder="true" applyAlignment="true" applyProtection="false">
      <alignment horizontal="center" vertical="center" textRotation="0" wrapText="true" indent="0" shrinkToFit="false"/>
      <protection locked="true" hidden="false"/>
    </xf>
    <xf numFmtId="168" fontId="9" fillId="0" borderId="16" xfId="0" applyFont="true" applyBorder="true" applyAlignment="true" applyProtection="false">
      <alignment horizontal="center" vertical="center" textRotation="0" wrapText="true" indent="0" shrinkToFit="false"/>
      <protection locked="true" hidden="false"/>
    </xf>
    <xf numFmtId="164" fontId="0" fillId="0" borderId="17" xfId="0" applyFont="true" applyBorder="true" applyAlignment="true" applyProtection="false">
      <alignment horizontal="center" vertical="center" textRotation="0" wrapText="true" indent="0" shrinkToFit="false"/>
      <protection locked="true" hidden="false"/>
    </xf>
    <xf numFmtId="169" fontId="0" fillId="0" borderId="18" xfId="0" applyFont="true" applyBorder="true" applyAlignment="true" applyProtection="false">
      <alignment horizontal="center" vertical="center" textRotation="0" wrapText="true" indent="0" shrinkToFit="false"/>
      <protection locked="true" hidden="false"/>
    </xf>
    <xf numFmtId="169" fontId="0" fillId="0" borderId="34" xfId="0" applyFont="true" applyBorder="true" applyAlignment="true" applyProtection="false">
      <alignment horizontal="center" vertical="center" textRotation="0" wrapText="true" indent="0" shrinkToFit="false"/>
      <protection locked="true" hidden="false"/>
    </xf>
    <xf numFmtId="168" fontId="0" fillId="0" borderId="20" xfId="0" applyFont="true" applyBorder="true" applyAlignment="true" applyProtection="false">
      <alignment horizontal="center" vertical="center" textRotation="0" wrapText="true" indent="0" shrinkToFit="false"/>
      <protection locked="true" hidden="false"/>
    </xf>
    <xf numFmtId="164" fontId="0" fillId="0" borderId="21"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6" fillId="0" borderId="22" xfId="0" applyFont="true" applyBorder="true" applyAlignment="false" applyProtection="false">
      <alignment horizontal="general" vertical="bottom" textRotation="0" wrapText="false" indent="0" shrinkToFit="false"/>
      <protection locked="true" hidden="false"/>
    </xf>
    <xf numFmtId="166" fontId="6" fillId="0" borderId="23" xfId="0" applyFont="true" applyBorder="true" applyAlignment="true" applyProtection="false">
      <alignment horizontal="center" vertical="center" textRotation="0" wrapText="true" indent="0" shrinkToFit="false"/>
      <protection locked="true" hidden="false"/>
    </xf>
    <xf numFmtId="164" fontId="14" fillId="0" borderId="0" xfId="0" applyFont="true" applyBorder="true" applyAlignment="true" applyProtection="false">
      <alignment horizontal="center" vertical="bottom" textRotation="0" wrapText="true" indent="0" shrinkToFit="false"/>
      <protection locked="true" hidden="false"/>
    </xf>
    <xf numFmtId="164" fontId="8" fillId="0" borderId="30" xfId="0" applyFont="true" applyBorder="true" applyAlignment="true" applyProtection="false">
      <alignment horizontal="center" vertical="center" textRotation="0" wrapText="true" indent="0" shrinkToFit="false"/>
      <protection locked="true" hidden="false"/>
    </xf>
    <xf numFmtId="164" fontId="0" fillId="0" borderId="30" xfId="0" applyFont="true" applyBorder="true" applyAlignment="true" applyProtection="false">
      <alignment horizontal="center" vertical="center" textRotation="0" wrapText="true" indent="0" shrinkToFit="false"/>
      <protection locked="true" hidden="false"/>
    </xf>
    <xf numFmtId="164" fontId="29" fillId="0" borderId="0" xfId="21" applyFont="true" applyBorder="true" applyAlignment="true" applyProtection="false">
      <alignment horizontal="general" vertical="center" textRotation="0" wrapText="true" indent="0" shrinkToFit="false"/>
      <protection locked="true" hidden="false"/>
    </xf>
    <xf numFmtId="164" fontId="29" fillId="0" borderId="0" xfId="21" applyFont="true" applyBorder="false" applyAlignment="true" applyProtection="false">
      <alignment horizontal="general" vertical="bottom" textRotation="0" wrapText="tru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4" fontId="9" fillId="0" borderId="0" xfId="21" applyFont="true" applyBorder="true" applyAlignment="true" applyProtection="false">
      <alignment horizontal="center" vertical="center" textRotation="0" wrapText="false" indent="0" shrinkToFit="false"/>
      <protection locked="true" hidden="false"/>
    </xf>
    <xf numFmtId="164" fontId="25" fillId="0" borderId="0" xfId="21" applyFont="true" applyBorder="false" applyAlignment="true" applyProtection="false">
      <alignment horizontal="general" vertical="bottom" textRotation="0" wrapText="true" indent="0" shrinkToFit="false"/>
      <protection locked="true" hidden="false"/>
    </xf>
    <xf numFmtId="164" fontId="25" fillId="0" borderId="0" xfId="21" applyFont="true" applyBorder="true" applyAlignment="true" applyProtection="false">
      <alignment horizontal="general" vertical="center" textRotation="0" wrapText="true" indent="0" shrinkToFit="false"/>
      <protection locked="true" hidden="false"/>
    </xf>
    <xf numFmtId="164" fontId="9" fillId="0" borderId="0" xfId="21" applyFont="true" applyBorder="true" applyAlignment="true" applyProtection="false">
      <alignment horizontal="center" vertical="center" textRotation="0" wrapText="false" indent="0" shrinkToFit="false"/>
      <protection locked="true" hidden="false"/>
    </xf>
    <xf numFmtId="164" fontId="29" fillId="0" borderId="0" xfId="21" applyFont="true" applyBorder="true" applyAlignment="true" applyProtection="false">
      <alignment horizontal="general" vertical="center" textRotation="0" wrapText="true" indent="0" shrinkToFit="false"/>
      <protection locked="true" hidden="false"/>
    </xf>
    <xf numFmtId="164" fontId="0" fillId="0" borderId="30"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8" fontId="0" fillId="0" borderId="27"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70" fontId="0" fillId="0" borderId="3" xfId="0" applyFont="true" applyBorder="true" applyAlignment="true" applyProtection="false">
      <alignment horizontal="center" vertical="center" textRotation="0" wrapText="false" indent="0" shrinkToFit="false"/>
      <protection locked="true" hidden="false"/>
    </xf>
    <xf numFmtId="164" fontId="30" fillId="0" borderId="0" xfId="21" applyFont="true" applyBorder="true" applyAlignment="true" applyProtection="false">
      <alignment horizontal="general" vertical="center" textRotation="0" wrapText="true" indent="0" shrinkToFit="false"/>
      <protection locked="true" hidden="false"/>
    </xf>
    <xf numFmtId="164" fontId="0" fillId="0" borderId="1" xfId="0" applyFont="true" applyBorder="true" applyAlignment="true" applyProtection="false">
      <alignment horizontal="center" vertical="bottom" textRotation="0" wrapText="tru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8" fontId="0" fillId="0" borderId="16" xfId="0" applyFont="true" applyBorder="true" applyAlignment="true" applyProtection="false">
      <alignment horizontal="center"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21" applyFont="true" applyBorder="true" applyAlignment="true" applyProtection="false">
      <alignment horizontal="center" vertical="center" textRotation="0" wrapText="false" indent="0" shrinkToFit="false"/>
      <protection locked="true" hidden="false"/>
    </xf>
    <xf numFmtId="164" fontId="30" fillId="0" borderId="0" xfId="21" applyFont="true" applyBorder="true" applyAlignment="true" applyProtection="false">
      <alignment horizontal="general" vertical="center" textRotation="0" wrapText="true" indent="0" shrinkToFit="false"/>
      <protection locked="true" hidden="false"/>
    </xf>
    <xf numFmtId="170" fontId="0" fillId="0" borderId="1" xfId="0" applyFont="true" applyBorder="true" applyAlignment="true" applyProtection="false">
      <alignment horizontal="center" vertical="center" textRotation="0" wrapText="true" indent="0" shrinkToFit="false"/>
      <protection locked="true" hidden="false"/>
    </xf>
    <xf numFmtId="164" fontId="0" fillId="0" borderId="15" xfId="0" applyFont="true" applyBorder="true" applyAlignment="true" applyProtection="false">
      <alignment horizontal="center" vertical="center" textRotation="0" wrapText="false" indent="0" shrinkToFit="false"/>
      <protection locked="true" hidden="false"/>
    </xf>
    <xf numFmtId="164" fontId="9" fillId="0" borderId="18" xfId="0" applyFont="true" applyBorder="true" applyAlignment="true" applyProtection="false">
      <alignment horizontal="center" vertical="center" textRotation="0" wrapText="true" indent="0" shrinkToFit="false"/>
      <protection locked="true" hidden="false"/>
    </xf>
    <xf numFmtId="164" fontId="0" fillId="0" borderId="21" xfId="0" applyFont="true" applyBorder="true" applyAlignment="false" applyProtection="false">
      <alignment horizontal="general" vertical="bottom" textRotation="0" wrapText="false" indent="0" shrinkToFit="false"/>
      <protection locked="true" hidden="false"/>
    </xf>
    <xf numFmtId="164" fontId="26" fillId="0" borderId="0" xfId="0" applyFont="true" applyBorder="false" applyAlignment="true" applyProtection="false">
      <alignment horizontal="general" vertical="bottom" textRotation="0" wrapText="false" indent="0" shrinkToFit="false"/>
      <protection locked="true" hidden="false"/>
    </xf>
    <xf numFmtId="164" fontId="14" fillId="0" borderId="0" xfId="0" applyFont="true" applyBorder="fals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false">
      <alignment horizontal="center" vertical="center" textRotation="0" wrapText="false" indent="0" shrinkToFit="false"/>
      <protection locked="true" hidden="false"/>
    </xf>
    <xf numFmtId="164" fontId="31" fillId="0" borderId="0" xfId="22" applyFont="true" applyBorder="true" applyAlignment="true" applyProtection="false">
      <alignment horizontal="center" vertical="center" textRotation="0" wrapText="false" indent="0" shrinkToFit="false"/>
      <protection locked="true" hidden="false"/>
    </xf>
    <xf numFmtId="164" fontId="25" fillId="0" borderId="0" xfId="22" applyFont="true" applyBorder="true" applyAlignment="true" applyProtection="false">
      <alignment horizontal="general" vertical="center" textRotation="0" wrapText="true" indent="0" shrinkToFit="false"/>
      <protection locked="true" hidden="false"/>
    </xf>
    <xf numFmtId="164" fontId="33" fillId="0" borderId="0" xfId="22" applyFont="true" applyBorder="true" applyAlignment="true" applyProtection="false">
      <alignment horizontal="center" vertical="center" textRotation="0" wrapText="true" indent="0" shrinkToFit="false"/>
      <protection locked="true" hidden="false"/>
    </xf>
    <xf numFmtId="164" fontId="33" fillId="0" borderId="0" xfId="22" applyFont="true" applyBorder="true" applyAlignment="true" applyProtection="false">
      <alignment horizontal="general" vertical="center" textRotation="0" wrapText="false" indent="0" shrinkToFit="false"/>
      <protection locked="true" hidden="false"/>
    </xf>
    <xf numFmtId="164" fontId="21" fillId="0" borderId="3" xfId="0" applyFont="true" applyBorder="true" applyAlignment="true" applyProtection="false">
      <alignment horizontal="center" vertical="center" textRotation="0" wrapText="true" indent="0" shrinkToFit="false"/>
      <protection locked="true" hidden="false"/>
    </xf>
    <xf numFmtId="168" fontId="0" fillId="0" borderId="27" xfId="0" applyFont="true" applyBorder="true" applyAlignment="true" applyProtection="false">
      <alignment horizontal="center" vertical="center" textRotation="0" wrapText="true" indent="0" shrinkToFit="false"/>
      <protection locked="true" hidden="false"/>
    </xf>
    <xf numFmtId="164" fontId="0" fillId="0" borderId="28" xfId="0" applyFont="true" applyBorder="true" applyAlignment="true" applyProtection="false">
      <alignment horizontal="center" vertical="bottom" textRotation="0" wrapText="false" indent="0" shrinkToFit="false"/>
      <protection locked="true" hidden="false"/>
    </xf>
    <xf numFmtId="164" fontId="21" fillId="0" borderId="1" xfId="0" applyFont="true" applyBorder="true" applyAlignment="true" applyProtection="false">
      <alignment horizontal="center" vertical="center" textRotation="0" wrapText="true" indent="0" shrinkToFit="false"/>
      <protection locked="true" hidden="false"/>
    </xf>
    <xf numFmtId="164" fontId="9" fillId="0" borderId="0" xfId="22" applyFont="true" applyBorder="true" applyAlignment="true" applyProtection="false">
      <alignment horizontal="center" vertical="center" textRotation="0" wrapText="false" indent="0" shrinkToFit="false"/>
      <protection locked="true" hidden="false"/>
    </xf>
    <xf numFmtId="164" fontId="0" fillId="0" borderId="17" xfId="0" applyFont="true" applyBorder="true" applyAlignment="true" applyProtection="false">
      <alignment horizontal="center" vertical="center" textRotation="0" wrapText="false" indent="0" shrinkToFit="false"/>
      <protection locked="true" hidden="false"/>
    </xf>
    <xf numFmtId="164" fontId="14" fillId="0" borderId="0" xfId="0" applyFont="true" applyBorder="true" applyAlignment="true" applyProtection="false">
      <alignment horizontal="center" vertical="bottom" textRotation="0" wrapText="false" indent="0" shrinkToFit="false"/>
      <protection locked="true" hidden="false"/>
    </xf>
    <xf numFmtId="164" fontId="25" fillId="0" borderId="13" xfId="0" applyFont="true" applyBorder="true" applyAlignment="true" applyProtection="false">
      <alignment horizontal="center" vertical="center" textRotation="0" wrapText="true" indent="0" shrinkToFit="false"/>
      <protection locked="true" hidden="false"/>
    </xf>
    <xf numFmtId="164" fontId="25" fillId="0" borderId="13" xfId="0" applyFont="true" applyBorder="true" applyAlignment="true" applyProtection="false">
      <alignment horizontal="left" vertical="center" textRotation="0" wrapText="true" indent="0" shrinkToFit="false"/>
      <protection locked="true" hidden="false"/>
    </xf>
    <xf numFmtId="168" fontId="25" fillId="0" borderId="14" xfId="0" applyFont="true" applyBorder="true" applyAlignment="true" applyProtection="false">
      <alignment horizontal="center" vertical="center" textRotation="0" wrapText="false" indent="0" shrinkToFit="false"/>
      <protection locked="true" hidden="false"/>
    </xf>
    <xf numFmtId="164" fontId="25" fillId="0" borderId="30" xfId="0" applyFont="true" applyBorder="true" applyAlignment="true" applyProtection="false">
      <alignment horizontal="center" vertical="center" textRotation="0" wrapText="true" indent="0" shrinkToFit="false"/>
      <protection locked="true" hidden="false"/>
    </xf>
    <xf numFmtId="168" fontId="25" fillId="0" borderId="30" xfId="0" applyFont="true" applyBorder="true" applyAlignment="true" applyProtection="false">
      <alignment horizontal="center" vertical="center" textRotation="0" wrapText="false" indent="0" shrinkToFit="false"/>
      <protection locked="true" hidden="false"/>
    </xf>
    <xf numFmtId="164" fontId="25" fillId="0" borderId="1" xfId="22" applyFont="true" applyBorder="true" applyAlignment="true" applyProtection="false">
      <alignment horizontal="general" vertical="center" textRotation="0" wrapText="true" indent="0" shrinkToFit="false"/>
      <protection locked="true" hidden="false"/>
    </xf>
    <xf numFmtId="164" fontId="25" fillId="0" borderId="0" xfId="22" applyFont="true" applyBorder="false" applyAlignment="true" applyProtection="false">
      <alignment horizontal="general" vertical="bottom" textRotation="0" wrapText="true" indent="0" shrinkToFit="false"/>
      <protection locked="true" hidden="false"/>
    </xf>
    <xf numFmtId="164" fontId="25" fillId="0" borderId="0" xfId="22" applyFont="true" applyBorder="false" applyAlignment="true" applyProtection="false">
      <alignment horizontal="general" vertical="bottom" textRotation="0" wrapText="true" indent="0" shrinkToFit="false"/>
      <protection locked="true" hidden="false"/>
    </xf>
    <xf numFmtId="164" fontId="25" fillId="0" borderId="0" xfId="22" applyFont="true" applyBorder="true" applyAlignment="false" applyProtection="false">
      <alignment horizontal="general" vertical="bottom" textRotation="0" wrapText="false" indent="0" shrinkToFit="false"/>
      <protection locked="true" hidden="false"/>
    </xf>
    <xf numFmtId="164" fontId="25" fillId="0" borderId="1" xfId="0" applyFont="true" applyBorder="true" applyAlignment="true" applyProtection="false">
      <alignment horizontal="center" vertical="center" textRotation="0" wrapText="true" indent="0" shrinkToFit="false"/>
      <protection locked="true" hidden="false"/>
    </xf>
    <xf numFmtId="164" fontId="25" fillId="0" borderId="0" xfId="22" applyFont="true" applyBorder="false" applyAlignment="false" applyProtection="false">
      <alignment horizontal="general" vertical="bottom" textRotation="0" wrapText="false" indent="0" shrinkToFit="false"/>
      <protection locked="true" hidden="false"/>
    </xf>
    <xf numFmtId="164" fontId="25" fillId="0" borderId="1" xfId="22" applyFont="true" applyBorder="true" applyAlignment="true" applyProtection="false">
      <alignment horizontal="center" vertical="center" textRotation="0" wrapText="true" indent="0" shrinkToFit="false"/>
      <protection locked="true" hidden="false"/>
    </xf>
    <xf numFmtId="168" fontId="25" fillId="0" borderId="16" xfId="0" applyFont="true" applyBorder="true" applyAlignment="true" applyProtection="false">
      <alignment horizontal="center" vertical="center" textRotation="0" wrapText="false" indent="0" shrinkToFit="false"/>
      <protection locked="true" hidden="false"/>
    </xf>
    <xf numFmtId="164" fontId="34" fillId="0" borderId="0" xfId="0" applyFont="true" applyBorder="false" applyAlignment="false" applyProtection="false">
      <alignment horizontal="general" vertical="bottom"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8" fontId="25" fillId="0" borderId="16" xfId="0" applyFont="true" applyBorder="true" applyAlignment="true" applyProtection="false">
      <alignment horizontal="center" vertical="center" textRotation="0" wrapText="true" indent="0" shrinkToFit="false"/>
      <protection locked="true" hidden="false"/>
    </xf>
    <xf numFmtId="164" fontId="25" fillId="0" borderId="18" xfId="0" applyFont="true" applyBorder="true" applyAlignment="false" applyProtection="false">
      <alignment horizontal="general" vertical="bottom" textRotation="0" wrapText="false" indent="0" shrinkToFit="false"/>
      <protection locked="true" hidden="false"/>
    </xf>
    <xf numFmtId="164" fontId="25" fillId="0" borderId="35" xfId="0" applyFont="true" applyBorder="true" applyAlignment="false" applyProtection="false">
      <alignment horizontal="general" vertical="bottom" textRotation="0" wrapText="false" indent="0" shrinkToFit="false"/>
      <protection locked="true" hidden="false"/>
    </xf>
    <xf numFmtId="164" fontId="25" fillId="0" borderId="18" xfId="0" applyFont="true" applyBorder="true" applyAlignment="true" applyProtection="false">
      <alignment horizontal="center" vertical="center" textRotation="0" wrapText="true" indent="0" shrinkToFit="false"/>
      <protection locked="true" hidden="false"/>
    </xf>
    <xf numFmtId="168" fontId="25" fillId="0" borderId="2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center" vertical="center" textRotation="0" wrapText="true" indent="0" shrinkToFit="false"/>
      <protection locked="true" hidden="false"/>
    </xf>
    <xf numFmtId="164" fontId="14" fillId="0" borderId="2" xfId="0" applyFont="true" applyBorder="true" applyAlignment="true" applyProtection="false">
      <alignment horizontal="center" vertical="center" textRotation="0" wrapText="true" indent="0" shrinkToFit="false"/>
      <protection locked="true" hidden="false"/>
    </xf>
    <xf numFmtId="164" fontId="0" fillId="0" borderId="12" xfId="0" applyFont="true" applyBorder="true" applyAlignment="true" applyProtection="false">
      <alignment horizontal="center" vertical="bottom" textRotation="0" wrapText="false" indent="0" shrinkToFit="false"/>
      <protection locked="true" hidden="false"/>
    </xf>
    <xf numFmtId="164" fontId="0" fillId="0" borderId="13" xfId="0" applyFont="true" applyBorder="true" applyAlignment="true" applyProtection="false">
      <alignment horizontal="general" vertical="bottom" textRotation="0" wrapText="false" indent="0" shrinkToFit="false"/>
      <protection locked="true" hidden="false"/>
    </xf>
    <xf numFmtId="164" fontId="0" fillId="0" borderId="14" xfId="0" applyFont="true" applyBorder="true" applyAlignment="true" applyProtection="false">
      <alignment horizontal="general" vertical="bottom" textRotation="0" wrapText="false" indent="0" shrinkToFit="false"/>
      <protection locked="true" hidden="false"/>
    </xf>
    <xf numFmtId="168" fontId="6" fillId="0" borderId="16" xfId="0" applyFont="true" applyBorder="true" applyAlignment="true" applyProtection="false">
      <alignment horizontal="center" vertical="center" textRotation="0" wrapText="true" indent="0" shrinkToFit="false"/>
      <protection locked="true" hidden="false"/>
    </xf>
    <xf numFmtId="164" fontId="25" fillId="0" borderId="0" xfId="22" applyFont="true" applyBorder="true" applyAlignment="true" applyProtection="false">
      <alignment horizontal="general" vertical="bottom" textRotation="0" wrapText="true" indent="0" shrinkToFit="false"/>
      <protection locked="true" hidden="false"/>
    </xf>
    <xf numFmtId="164" fontId="0" fillId="0" borderId="17" xfId="0" applyFont="true" applyBorder="true" applyAlignment="true" applyProtection="false">
      <alignment horizontal="center" vertical="bottom" textRotation="0" wrapText="false" indent="0" shrinkToFit="false"/>
      <protection locked="true" hidden="false"/>
    </xf>
    <xf numFmtId="168" fontId="6" fillId="0" borderId="20" xfId="0" applyFont="true" applyBorder="true" applyAlignment="true" applyProtection="false">
      <alignment horizontal="center" vertical="center" textRotation="0" wrapText="true" indent="0" shrinkToFit="false"/>
      <protection locked="true" hidden="false"/>
    </xf>
    <xf numFmtId="164" fontId="0" fillId="0" borderId="24"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0" fillId="0" borderId="15" xfId="0" applyFont="true" applyBorder="true" applyAlignment="true" applyProtection="false">
      <alignment horizontal="center" vertical="center" textRotation="0" wrapText="true" indent="0" shrinkToFit="false"/>
      <protection locked="true" hidden="false"/>
    </xf>
    <xf numFmtId="164" fontId="0" fillId="0" borderId="36" xfId="0" applyFont="true" applyBorder="tru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false">
      <alignment horizontal="left" vertical="bottom" textRotation="0" wrapText="false" indent="0" shrinkToFit="false"/>
      <protection locked="true" hidden="false"/>
    </xf>
    <xf numFmtId="164" fontId="0" fillId="0" borderId="18" xfId="0" applyFont="true" applyBorder="true" applyAlignment="true" applyProtection="false">
      <alignment horizontal="left" vertical="center"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6" fontId="14" fillId="0" borderId="23" xfId="0" applyFont="true" applyBorder="true" applyAlignment="true" applyProtection="false">
      <alignment horizontal="center" vertical="bottom" textRotation="0" wrapText="false" indent="0" shrinkToFit="false"/>
      <protection locked="true" hidden="false"/>
    </xf>
    <xf numFmtId="164" fontId="0" fillId="0" borderId="30" xfId="0" applyFont="true" applyBorder="true" applyAlignment="true" applyProtection="false">
      <alignment horizontal="center" vertical="bottom" textRotation="0" wrapText="false" indent="0" shrinkToFit="false"/>
      <protection locked="true" hidden="false"/>
    </xf>
    <xf numFmtId="164" fontId="0" fillId="0" borderId="13" xfId="0" applyFont="true" applyBorder="true" applyAlignment="true" applyProtection="false">
      <alignment horizontal="center" vertical="bottom" textRotation="0" wrapText="false" indent="0" shrinkToFit="false"/>
      <protection locked="true" hidden="false"/>
    </xf>
    <xf numFmtId="164" fontId="0" fillId="0" borderId="3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true"/>
    </xf>
    <xf numFmtId="164" fontId="0" fillId="0" borderId="0" xfId="0" applyFont="false" applyBorder="fals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false">
      <alignment horizontal="general" vertical="bottom" textRotation="0" wrapText="true" indent="0" shrinkToFit="false"/>
      <protection locked="true" hidden="false"/>
    </xf>
    <xf numFmtId="168" fontId="0" fillId="0" borderId="14" xfId="0" applyFont="true" applyBorder="true" applyAlignment="true" applyProtection="false">
      <alignment horizontal="center" vertical="bottom" textRotation="0" wrapText="false" indent="0" shrinkToFit="false"/>
      <protection locked="true" hidden="false"/>
    </xf>
    <xf numFmtId="168" fontId="0" fillId="0" borderId="16"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true" applyProtection="false">
      <alignment horizontal="left" vertical="center" textRotation="0" wrapText="true" indent="0" shrinkToFit="false"/>
      <protection locked="true" hidden="false"/>
    </xf>
    <xf numFmtId="164" fontId="0" fillId="0" borderId="18" xfId="0" applyFont="true" applyBorder="true" applyAlignment="true" applyProtection="false">
      <alignment horizontal="general" vertical="bottom" textRotation="0" wrapText="true" indent="0" shrinkToFit="false"/>
      <protection locked="true" hidden="false"/>
    </xf>
    <xf numFmtId="164" fontId="8" fillId="0" borderId="26" xfId="0" applyFont="true" applyBorder="true" applyAlignment="true" applyProtection="false">
      <alignment horizontal="center" vertical="center" textRotation="0" wrapText="true" indent="0" shrinkToFit="false"/>
      <protection locked="true" hidden="false"/>
    </xf>
    <xf numFmtId="164" fontId="25" fillId="0" borderId="12" xfId="0" applyFont="true" applyBorder="true" applyAlignment="true" applyProtection="false">
      <alignment horizontal="center" vertical="center" textRotation="0" wrapText="false" indent="0" shrinkToFit="false"/>
      <protection locked="true" hidden="false"/>
    </xf>
    <xf numFmtId="164" fontId="25" fillId="0" borderId="30" xfId="22" applyFont="true" applyBorder="true" applyAlignment="true" applyProtection="false">
      <alignment horizontal="left" vertical="center" textRotation="0" wrapText="true" indent="0" shrinkToFit="false"/>
      <protection locked="true" hidden="false"/>
    </xf>
    <xf numFmtId="164" fontId="35" fillId="0" borderId="0" xfId="22" applyFont="true" applyBorder="true" applyAlignment="false" applyProtection="false">
      <alignment horizontal="general" vertical="bottom" textRotation="0" wrapText="false" indent="0" shrinkToFit="false"/>
      <protection locked="true" hidden="false"/>
    </xf>
    <xf numFmtId="164" fontId="25" fillId="0" borderId="28" xfId="0" applyFont="true" applyBorder="true" applyAlignment="true" applyProtection="false">
      <alignment horizontal="center" vertical="center" textRotation="0" wrapText="false" indent="0" shrinkToFit="false"/>
      <protection locked="true" hidden="false"/>
    </xf>
    <xf numFmtId="164" fontId="8" fillId="0" borderId="28" xfId="0" applyFont="true" applyBorder="true" applyAlignment="true" applyProtection="false">
      <alignment horizontal="center" vertical="center" textRotation="0" wrapText="false" indent="0" shrinkToFit="false"/>
      <protection locked="true" hidden="false"/>
    </xf>
    <xf numFmtId="164" fontId="8" fillId="0" borderId="1" xfId="0" applyFont="true" applyBorder="true" applyAlignment="true" applyProtection="false">
      <alignment horizontal="left" vertical="center" textRotation="0" wrapText="true" indent="0" shrinkToFit="false"/>
      <protection locked="true" hidden="false"/>
    </xf>
    <xf numFmtId="164" fontId="8" fillId="0" borderId="17" xfId="0" applyFont="true" applyBorder="true" applyAlignment="true" applyProtection="false">
      <alignment horizontal="center" vertical="center" textRotation="0" wrapText="false" indent="0" shrinkToFit="false"/>
      <protection locked="true" hidden="false"/>
    </xf>
    <xf numFmtId="164" fontId="8" fillId="0" borderId="18" xfId="0" applyFont="true" applyBorder="true" applyAlignment="true" applyProtection="false">
      <alignment horizontal="left" vertical="center" textRotation="0" wrapText="true" indent="0" shrinkToFit="false"/>
      <protection locked="true" hidden="false"/>
    </xf>
    <xf numFmtId="168" fontId="9" fillId="0" borderId="20" xfId="0" applyFont="true" applyBorder="true" applyAlignment="true" applyProtection="false">
      <alignment horizontal="center" vertical="center" textRotation="0" wrapText="true" indent="0" shrinkToFit="false"/>
      <protection locked="true" hidden="false"/>
    </xf>
    <xf numFmtId="164" fontId="8" fillId="0" borderId="37"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8" fillId="0" borderId="17" xfId="0" applyFont="true" applyBorder="true" applyAlignment="true" applyProtection="false">
      <alignment horizontal="center" vertical="center" textRotation="0" wrapText="true" indent="0" shrinkToFit="false"/>
      <protection locked="true" hidden="false"/>
    </xf>
    <xf numFmtId="164" fontId="8" fillId="0" borderId="21"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true" applyAlignment="true" applyProtection="false">
      <alignment horizontal="left" vertical="center" textRotation="0" wrapText="true" indent="0" shrinkToFit="false"/>
      <protection locked="true" hidden="false"/>
    </xf>
    <xf numFmtId="166" fontId="11" fillId="0" borderId="23"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14" fillId="0" borderId="0" xfId="0" applyFont="true" applyBorder="false" applyAlignment="true" applyProtection="false">
      <alignment horizontal="general" vertical="bottom" textRotation="0" wrapText="true" indent="0" shrinkToFit="false"/>
      <protection locked="true" hidden="false"/>
    </xf>
    <xf numFmtId="164" fontId="14" fillId="0" borderId="0" xfId="0" applyFont="true" applyBorder="true" applyAlignment="true" applyProtection="false">
      <alignment horizontal="general" vertical="bottom" textRotation="0" wrapText="true" indent="0" shrinkToFit="false"/>
      <protection locked="true" hidden="false"/>
    </xf>
    <xf numFmtId="164" fontId="0" fillId="0" borderId="12" xfId="0" applyFont="true" applyBorder="true" applyAlignment="true" applyProtection="false">
      <alignment horizontal="center" vertical="center" textRotation="0" wrapText="true" indent="0" shrinkToFit="false"/>
      <protection locked="true" hidden="false"/>
    </xf>
    <xf numFmtId="164" fontId="0" fillId="0" borderId="18"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right" vertical="bottom" textRotation="0" wrapText="false" indent="0" shrinkToFit="false"/>
      <protection locked="true" hidden="false"/>
    </xf>
    <xf numFmtId="164" fontId="14" fillId="0" borderId="0" xfId="0" applyFont="true" applyBorder="true" applyAlignment="true" applyProtection="true">
      <alignment horizontal="general" vertical="center" textRotation="0" wrapText="true" indent="0" shrinkToFit="false"/>
      <protection locked="true" hidden="true"/>
    </xf>
    <xf numFmtId="164" fontId="8" fillId="0" borderId="38" xfId="0" applyFont="true" applyBorder="true" applyAlignment="true" applyProtection="false">
      <alignment horizontal="center" vertical="center" textRotation="0" wrapText="true" indent="0" shrinkToFit="false"/>
      <protection locked="true" hidden="false"/>
    </xf>
    <xf numFmtId="164" fontId="8" fillId="0" borderId="12" xfId="0" applyFont="true" applyBorder="true" applyAlignment="true" applyProtection="false">
      <alignment horizontal="center" vertical="bottom" textRotation="0" wrapText="false" indent="0" shrinkToFit="false"/>
      <protection locked="true" hidden="false"/>
    </xf>
    <xf numFmtId="164" fontId="25" fillId="0" borderId="0" xfId="0" applyFont="true" applyBorder="true" applyAlignment="true" applyProtection="false">
      <alignment horizontal="general" vertical="center" textRotation="0" wrapText="true" indent="0" shrinkToFit="false"/>
      <protection locked="true" hidden="false"/>
    </xf>
    <xf numFmtId="164" fontId="8" fillId="0" borderId="13" xfId="0" applyFont="true" applyBorder="true" applyAlignment="true" applyProtection="false">
      <alignment horizontal="center" vertical="bottom" textRotation="0" wrapText="false" indent="0" shrinkToFit="false"/>
      <protection locked="true" hidden="false"/>
    </xf>
    <xf numFmtId="164" fontId="0" fillId="0" borderId="14" xfId="0" applyFont="true" applyBorder="true" applyAlignment="true" applyProtection="false">
      <alignment horizontal="center" vertical="bottom" textRotation="0" wrapText="false" indent="0" shrinkToFit="false"/>
      <protection locked="true" hidden="false"/>
    </xf>
    <xf numFmtId="164" fontId="8" fillId="0" borderId="28" xfId="0" applyFont="true" applyBorder="true" applyAlignment="true" applyProtection="false">
      <alignment horizontal="center" vertical="bottom" textRotation="0" wrapText="false" indent="0" shrinkToFit="false"/>
      <protection locked="true" hidden="false"/>
    </xf>
    <xf numFmtId="164" fontId="0" fillId="0" borderId="16" xfId="0" applyFont="true" applyBorder="true" applyAlignment="true" applyProtection="false">
      <alignment horizontal="center" vertical="bottom" textRotation="0" wrapText="false" indent="0" shrinkToFit="false"/>
      <protection locked="true" hidden="false"/>
    </xf>
    <xf numFmtId="164" fontId="8" fillId="0" borderId="1" xfId="0" applyFont="true" applyBorder="true" applyAlignment="true" applyProtection="false">
      <alignment horizontal="general" vertical="bottom" textRotation="0" wrapText="false" indent="0" shrinkToFit="false"/>
      <protection locked="true" hidden="false"/>
    </xf>
    <xf numFmtId="164" fontId="0" fillId="0" borderId="16" xfId="0" applyFont="true" applyBorder="true" applyAlignment="true" applyProtection="false">
      <alignment horizontal="center" vertical="center" textRotation="0" wrapText="true" indent="0" shrinkToFit="false"/>
      <protection locked="true" hidden="false"/>
    </xf>
    <xf numFmtId="164" fontId="8" fillId="0" borderId="17" xfId="0" applyFont="true" applyBorder="true" applyAlignment="true" applyProtection="false">
      <alignment horizontal="center" vertical="bottom" textRotation="0" wrapText="false" indent="0" shrinkToFit="false"/>
      <protection locked="true" hidden="false"/>
    </xf>
    <xf numFmtId="164" fontId="0" fillId="0" borderId="20"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true" applyAlignment="true" applyProtection="false">
      <alignment horizontal="general" vertical="bottom" textRotation="0" wrapText="true" indent="0" shrinkToFit="false"/>
      <protection locked="true" hidden="false"/>
    </xf>
    <xf numFmtId="164" fontId="8" fillId="0" borderId="13" xfId="0" applyFont="true" applyBorder="true" applyAlignment="true" applyProtection="false">
      <alignment horizontal="general" vertical="bottom" textRotation="0" wrapText="false" indent="0" shrinkToFit="false"/>
      <protection locked="true" hidden="false"/>
    </xf>
    <xf numFmtId="164" fontId="8" fillId="0" borderId="14" xfId="0" applyFont="true" applyBorder="true" applyAlignment="tru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11" fillId="0" borderId="16" xfId="0" applyFont="true" applyBorder="true" applyAlignment="true" applyProtection="false">
      <alignment horizontal="center" vertical="bottom" textRotation="0" wrapText="false" indent="0" shrinkToFit="false"/>
      <protection locked="true" hidden="false"/>
    </xf>
    <xf numFmtId="164" fontId="11" fillId="0" borderId="16" xfId="0" applyFont="true" applyBorder="true" applyAlignment="true" applyProtection="false">
      <alignment horizontal="center" vertical="center" textRotation="0" wrapText="true" indent="0" shrinkToFit="false"/>
      <protection locked="true" hidden="false"/>
    </xf>
    <xf numFmtId="168" fontId="11" fillId="0" borderId="16" xfId="0" applyFont="true" applyBorder="true" applyAlignment="true" applyProtection="false">
      <alignment horizontal="center" vertical="center" textRotation="0" wrapText="true" indent="0" shrinkToFit="false"/>
      <protection locked="true" hidden="false"/>
    </xf>
    <xf numFmtId="164" fontId="11" fillId="0" borderId="20" xfId="0" applyFont="true" applyBorder="true" applyAlignment="true" applyProtection="false">
      <alignment horizontal="center" vertical="center" textRotation="0" wrapText="true" indent="0" shrinkToFit="false"/>
      <protection locked="true" hidden="false"/>
    </xf>
    <xf numFmtId="171" fontId="8" fillId="0" borderId="13" xfId="0" applyFont="true" applyBorder="true" applyAlignment="true" applyProtection="false">
      <alignment horizontal="center" vertical="center" textRotation="0" wrapText="true" indent="0" shrinkToFit="false"/>
      <protection locked="true" hidden="false"/>
    </xf>
    <xf numFmtId="172" fontId="8" fillId="0" borderId="1" xfId="0" applyFont="true" applyBorder="true" applyAlignment="true" applyProtection="false">
      <alignment horizontal="center" vertical="center" textRotation="0" wrapText="true" indent="0" shrinkToFit="false"/>
      <protection locked="true" hidden="false"/>
    </xf>
    <xf numFmtId="173" fontId="0" fillId="0" borderId="16" xfId="0" applyFont="true" applyBorder="true" applyAlignment="true" applyProtection="false">
      <alignment horizontal="center" vertical="center" textRotation="0" wrapText="true" indent="0" shrinkToFit="false"/>
      <protection locked="true" hidden="false"/>
    </xf>
    <xf numFmtId="173" fontId="0" fillId="0" borderId="20" xfId="0" applyFont="true" applyBorder="true" applyAlignment="true" applyProtection="false">
      <alignment horizontal="center" vertical="center" textRotation="0" wrapText="true" indent="0" shrinkToFit="false"/>
      <protection locked="true" hidden="false"/>
    </xf>
    <xf numFmtId="174" fontId="0" fillId="0" borderId="14" xfId="0" applyFont="true" applyBorder="true" applyAlignment="true" applyProtection="false">
      <alignment horizontal="center" vertical="center" textRotation="0" wrapText="true" indent="0" shrinkToFit="false"/>
      <protection locked="true" hidden="false"/>
    </xf>
    <xf numFmtId="174" fontId="0" fillId="0" borderId="16" xfId="0" applyFont="true" applyBorder="true" applyAlignment="true" applyProtection="false">
      <alignment horizontal="center" vertical="center" textRotation="0" wrapText="true" indent="0" shrinkToFit="false"/>
      <protection locked="true" hidden="false"/>
    </xf>
    <xf numFmtId="164" fontId="25" fillId="0" borderId="0" xfId="0" applyFont="true" applyBorder="false" applyAlignment="true" applyProtection="false">
      <alignment horizontal="general" vertical="center" textRotation="0" wrapText="true" indent="0" shrinkToFit="false"/>
      <protection locked="true" hidden="false"/>
    </xf>
    <xf numFmtId="174" fontId="0" fillId="0" borderId="20" xfId="0" applyFont="true" applyBorder="true" applyAlignment="true" applyProtection="false">
      <alignment horizontal="center" vertical="center" textRotation="0" wrapText="true" indent="0" shrinkToFit="false"/>
      <protection locked="true" hidden="false"/>
    </xf>
    <xf numFmtId="175" fontId="11" fillId="0" borderId="23" xfId="0" applyFont="true" applyBorder="true" applyAlignment="true" applyProtection="false">
      <alignment horizontal="center"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cellXfs>
  <cellStyles count="9">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 name="Excel Built-in Explanatory Text" xfId="21" builtinId="53" customBuiltin="true"/>
    <cellStyle name="Excel Built-in Normal" xfId="22" builtinId="53" customBuiltin="true"/>
  </cellStyles>
  <colors>
    <indexedColors>
      <rgbColor rgb="FF000000"/>
      <rgbColor rgb="FFFFFFFF"/>
      <rgbColor rgb="FFFF0000"/>
      <rgbColor rgb="FF00FF00"/>
      <rgbColor rgb="FF0000FF"/>
      <rgbColor rgb="FFFFFF00"/>
      <rgbColor rgb="FFFF33FF"/>
      <rgbColor rgb="FF00FFFF"/>
      <rgbColor rgb="FF800000"/>
      <rgbColor rgb="FF008000"/>
      <rgbColor rgb="FF000080"/>
      <rgbColor rgb="FF808000"/>
      <rgbColor rgb="FF9900FF"/>
      <rgbColor rgb="FF008080"/>
      <rgbColor rgb="FFBFBFBF"/>
      <rgbColor rgb="FF808080"/>
      <rgbColor rgb="FF9999FF"/>
      <rgbColor rgb="FFC0504D"/>
      <rgbColor rgb="FFFFFFCC"/>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C8EBB7"/>
      <rgbColor rgb="FFFFFF99"/>
      <rgbColor rgb="FF8EB4E3"/>
      <rgbColor rgb="FFFF99CC"/>
      <rgbColor rgb="FFCC99FF"/>
      <rgbColor rgb="FFC3D69B"/>
      <rgbColor rgb="FF3366FF"/>
      <rgbColor rgb="FF33CCCC"/>
      <rgbColor rgb="FF9BBB59"/>
      <rgbColor rgb="FFFFCC00"/>
      <rgbColor rgb="FFFF9900"/>
      <rgbColor rgb="FFFF6600"/>
      <rgbColor rgb="FF4F81BD"/>
      <rgbColor rgb="FF969696"/>
      <rgbColor rgb="FF003366"/>
      <rgbColor rgb="FF339966"/>
      <rgbColor rgb="FF003300"/>
      <rgbColor rgb="FF333300"/>
      <rgbColor rgb="FF993300"/>
      <rgbColor rgb="FF993366"/>
      <rgbColor rgb="FF333399"/>
      <rgbColor rgb="FF444444"/>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externalLink" Target="externalLinks/externalLink1.xml"/><Relationship Id="rId37" Type="http://schemas.openxmlformats.org/officeDocument/2006/relationships/externalLink" Target="externalLinks/externalLink2.xml"/><Relationship Id="rId38"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download%20site/Documents%20and%20Settings/Administrator/My%20Documents/Desc&#259;rc&#259;ri/GM_SL_10.12.2012%20-%20Mosoarca%20Marius.xls" TargetMode="External"/>
</Relationships>
</file>

<file path=xl/externalLinks/_rels/externalLink2.xml.rels><?xml version="1.0" encoding="UTF-8"?>
<Relationships xmlns="http://schemas.openxmlformats.org/package/2006/relationships"><Relationship Id="rId1" Type="http://schemas.openxmlformats.org/officeDocument/2006/relationships/externalLinkPath" Target="download%20site/date/Secretariat/GradatiiMerit/GradatiideMerit2013/GM_CONF_2012.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worksheets/_rels/sheet10.xml.rels><?xml version="1.0" encoding="UTF-8"?>
<Relationships xmlns="http://schemas.openxmlformats.org/package/2006/relationships"><Relationship Id="rId1" Type="http://schemas.openxmlformats.org/officeDocument/2006/relationships/hyperlink" Target="https://doi.org/10.18662/lumenphs/01" TargetMode="External"/>
</Relationships>
</file>

<file path=xl/worksheets/sheet1.xml><?xml version="1.0" encoding="utf-8"?>
<worksheet xmlns="http://schemas.openxmlformats.org/spreadsheetml/2006/main" xmlns:r="http://schemas.openxmlformats.org/officeDocument/2006/relationships">
  <sheetPr filterMode="false">
    <tabColor rgb="FFFFFF00"/>
    <pageSetUpPr fitToPage="false"/>
  </sheetPr>
  <dimension ref="B1:L8"/>
  <sheetViews>
    <sheetView showFormulas="false" showGridLines="false" showRowColHeaders="false" showZeros="true" rightToLeft="false" tabSelected="false" showOutlineSymbols="true" defaultGridColor="true" view="normal" topLeftCell="A1" colorId="64" zoomScale="120" zoomScaleNormal="120" zoomScalePageLayoutView="100" workbookViewId="0">
      <selection pane="topLeft" activeCell="B7" activeCellId="0" sqref="B7"/>
    </sheetView>
  </sheetViews>
  <sheetFormatPr defaultRowHeight="15"/>
  <cols>
    <col collapsed="false" hidden="false" max="1025" min="1" style="1" width="9.93367346938776"/>
  </cols>
  <sheetData>
    <row r="1" customFormat="false" ht="15.75" hidden="false" customHeight="false" outlineLevel="0" collapsed="false">
      <c r="B1" s="2" t="s">
        <v>0</v>
      </c>
      <c r="C1" s="3"/>
      <c r="D1" s="3"/>
      <c r="E1" s="3"/>
      <c r="F1" s="3"/>
      <c r="G1" s="3"/>
      <c r="H1" s="3"/>
      <c r="I1" s="3"/>
      <c r="J1" s="3"/>
      <c r="K1" s="3"/>
    </row>
    <row r="2" customFormat="false" ht="15.75" hidden="false" customHeight="false" outlineLevel="0" collapsed="false">
      <c r="B2" s="3"/>
      <c r="C2" s="3"/>
      <c r="D2" s="3"/>
      <c r="E2" s="3"/>
      <c r="F2" s="3"/>
      <c r="G2" s="3"/>
      <c r="H2" s="3"/>
      <c r="I2" s="3"/>
      <c r="J2" s="3"/>
      <c r="K2" s="3"/>
    </row>
    <row r="3" customFormat="false" ht="90" hidden="false" customHeight="true" outlineLevel="0" collapsed="false">
      <c r="B3" s="4" t="s">
        <v>1</v>
      </c>
      <c r="C3" s="4"/>
      <c r="D3" s="4"/>
      <c r="E3" s="4"/>
      <c r="F3" s="4"/>
      <c r="G3" s="4"/>
      <c r="H3" s="4"/>
      <c r="I3" s="4"/>
      <c r="J3" s="4"/>
      <c r="K3" s="4"/>
      <c r="L3" s="4"/>
    </row>
    <row r="4" customFormat="false" ht="135" hidden="false" customHeight="true" outlineLevel="0" collapsed="false">
      <c r="B4" s="5" t="s">
        <v>2</v>
      </c>
      <c r="C4" s="5"/>
      <c r="D4" s="5"/>
      <c r="E4" s="5"/>
      <c r="F4" s="5"/>
      <c r="G4" s="5"/>
      <c r="H4" s="5"/>
      <c r="I4" s="5"/>
      <c r="J4" s="5"/>
      <c r="K4" s="5"/>
      <c r="L4" s="5"/>
    </row>
    <row r="5" customFormat="false" ht="60" hidden="false" customHeight="true" outlineLevel="0" collapsed="false">
      <c r="B5" s="6" t="s">
        <v>3</v>
      </c>
      <c r="C5" s="6"/>
      <c r="D5" s="6"/>
      <c r="E5" s="6"/>
      <c r="F5" s="6"/>
      <c r="G5" s="6"/>
      <c r="H5" s="6"/>
      <c r="I5" s="6"/>
      <c r="J5" s="6"/>
      <c r="K5" s="6"/>
      <c r="L5" s="6"/>
    </row>
    <row r="6" customFormat="false" ht="60" hidden="false" customHeight="true" outlineLevel="0" collapsed="false">
      <c r="B6" s="6" t="s">
        <v>4</v>
      </c>
      <c r="C6" s="6"/>
      <c r="D6" s="6"/>
      <c r="E6" s="6"/>
      <c r="F6" s="6"/>
      <c r="G6" s="6"/>
      <c r="H6" s="6"/>
      <c r="I6" s="6"/>
      <c r="J6" s="6"/>
      <c r="K6" s="6"/>
      <c r="L6" s="6"/>
    </row>
    <row r="7" customFormat="false" ht="60" hidden="false" customHeight="true" outlineLevel="0" collapsed="false">
      <c r="B7" s="7" t="s">
        <v>5</v>
      </c>
      <c r="C7" s="7"/>
      <c r="D7" s="7"/>
      <c r="E7" s="7"/>
      <c r="F7" s="7"/>
      <c r="G7" s="7"/>
      <c r="H7" s="7"/>
      <c r="I7" s="7"/>
      <c r="J7" s="7"/>
      <c r="K7" s="7"/>
      <c r="L7" s="7"/>
    </row>
    <row r="8" customFormat="false" ht="15.75" hidden="false" customHeight="false" outlineLevel="0" collapsed="false"/>
    <row r="9" customFormat="false" ht="15.75" hidden="false" customHeight="false" outlineLevel="0" collapsed="false"/>
    <row r="10" customFormat="false" ht="15.75" hidden="false" customHeight="false" outlineLevel="0" collapsed="false"/>
    <row r="11" customFormat="false" ht="15.75" hidden="false" customHeight="false" outlineLevel="0" collapsed="false"/>
    <row r="12" customFormat="false" ht="15.75" hidden="false" customHeight="false" outlineLevel="0" collapsed="false"/>
  </sheetData>
  <mergeCells count="5">
    <mergeCell ref="B3:L3"/>
    <mergeCell ref="B4:L4"/>
    <mergeCell ref="B5:L5"/>
    <mergeCell ref="B6:L6"/>
    <mergeCell ref="B7:L7"/>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7" colorId="64" zoomScale="100" zoomScaleNormal="100" zoomScalePageLayoutView="100" workbookViewId="0">
      <selection pane="topLeft" activeCell="C11" activeCellId="0" sqref="C11"/>
    </sheetView>
  </sheetViews>
  <sheetFormatPr defaultRowHeight="15"/>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1.3418367346939"/>
    <col collapsed="false" hidden="false" max="8" min="8" style="0" width="10.8010204081633"/>
    <col collapsed="false" hidden="false" max="9" min="9" style="0" width="10.4744897959184"/>
    <col collapsed="false" hidden="false" max="1025" min="10" style="0" width="8.85714285714286"/>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proiectrae</v>
      </c>
      <c r="B3" s="66"/>
      <c r="C3" s="6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35.25" hidden="false" customHeight="true" outlineLevel="0" collapsed="false">
      <c r="A7" s="161" t="str">
        <f aca="false">'Descriere indicatori'!B8&amp;". "&amp;'Descriere indicatori'!C8</f>
        <v>I5. Articole in extenso în reviste ştiinţifice indexate ISI Arts &amp; Humanities Citation Index, Scopus-Copernicus, ERIH şi clasificate în categoria INT1 sau INT2 în acest index, sau echivalente în domeniu*</v>
      </c>
      <c r="B7" s="161"/>
      <c r="C7" s="161"/>
      <c r="D7" s="161"/>
      <c r="E7" s="161"/>
      <c r="F7" s="161"/>
      <c r="G7" s="161"/>
      <c r="H7" s="161"/>
      <c r="I7" s="161"/>
    </row>
    <row r="8" customFormat="false" ht="15.75" hidden="false" customHeight="false" outlineLevel="0" collapsed="false">
      <c r="A8" s="162"/>
      <c r="B8" s="162"/>
      <c r="C8" s="162"/>
      <c r="D8" s="162"/>
      <c r="E8" s="162"/>
      <c r="F8" s="162"/>
      <c r="G8" s="162"/>
      <c r="H8" s="162"/>
      <c r="I8" s="162"/>
    </row>
    <row r="9" customFormat="false" ht="27.6" hidden="false" customHeight="false" outlineLevel="0" collapsed="false">
      <c r="A9" s="163" t="s">
        <v>179</v>
      </c>
      <c r="B9" s="154" t="s">
        <v>180</v>
      </c>
      <c r="C9" s="154" t="s">
        <v>200</v>
      </c>
      <c r="D9" s="154" t="s">
        <v>195</v>
      </c>
      <c r="E9" s="164" t="s">
        <v>196</v>
      </c>
      <c r="F9" s="155" t="s">
        <v>184</v>
      </c>
      <c r="G9" s="154" t="s">
        <v>197</v>
      </c>
      <c r="H9" s="154" t="s">
        <v>198</v>
      </c>
      <c r="I9" s="156" t="s">
        <v>187</v>
      </c>
      <c r="K9" s="78" t="s">
        <v>188</v>
      </c>
    </row>
    <row r="10" customFormat="false" ht="76.8" hidden="false" customHeight="false" outlineLevel="0" collapsed="false">
      <c r="A10" s="133" t="n">
        <v>1</v>
      </c>
      <c r="B10" s="165" t="s">
        <v>201</v>
      </c>
      <c r="C10" s="166" t="s">
        <v>202</v>
      </c>
      <c r="D10" s="167" t="s">
        <v>203</v>
      </c>
      <c r="E10" s="167" t="s">
        <v>204</v>
      </c>
      <c r="F10" s="168" t="n">
        <v>2018</v>
      </c>
      <c r="G10" s="167" t="s">
        <v>205</v>
      </c>
      <c r="H10" s="169" t="s">
        <v>206</v>
      </c>
      <c r="I10" s="137" t="n">
        <f aca="false">K10</f>
        <v>10</v>
      </c>
      <c r="K10" s="86" t="n">
        <v>10</v>
      </c>
      <c r="L10" s="60" t="s">
        <v>199</v>
      </c>
    </row>
    <row r="11" customFormat="false" ht="80.7" hidden="false" customHeight="false" outlineLevel="0" collapsed="false">
      <c r="A11" s="170" t="n">
        <f aca="false">A10+1</f>
        <v>2</v>
      </c>
      <c r="B11" s="91" t="s">
        <v>201</v>
      </c>
      <c r="C11" s="171" t="s">
        <v>207</v>
      </c>
      <c r="D11" s="172" t="s">
        <v>208</v>
      </c>
      <c r="E11" s="173" t="s">
        <v>209</v>
      </c>
      <c r="F11" s="174" t="n">
        <v>2017</v>
      </c>
      <c r="G11" s="174"/>
      <c r="H11" s="175" t="s">
        <v>210</v>
      </c>
      <c r="I11" s="95" t="n">
        <f aca="false">I10</f>
        <v>10</v>
      </c>
    </row>
    <row r="12" customFormat="false" ht="13.8" hidden="false" customHeight="false" outlineLevel="0" collapsed="false">
      <c r="A12" s="176"/>
      <c r="B12" s="91"/>
      <c r="C12" s="177"/>
      <c r="D12" s="92"/>
      <c r="E12" s="178"/>
      <c r="F12" s="179"/>
      <c r="G12" s="178"/>
      <c r="H12" s="179"/>
      <c r="I12" s="95"/>
    </row>
    <row r="13" customFormat="false" ht="13.8" hidden="false" customHeight="false" outlineLevel="0" collapsed="false">
      <c r="A13" s="180"/>
      <c r="B13" s="91"/>
      <c r="C13" s="171"/>
      <c r="D13" s="92"/>
      <c r="E13" s="92"/>
      <c r="F13" s="93"/>
      <c r="G13" s="93"/>
      <c r="H13" s="93"/>
      <c r="I13" s="95"/>
    </row>
    <row r="14" customFormat="false" ht="13.8" hidden="false" customHeight="false" outlineLevel="0" collapsed="false">
      <c r="A14" s="170"/>
      <c r="B14" s="91"/>
      <c r="C14" s="181"/>
      <c r="D14" s="92"/>
      <c r="E14" s="138"/>
      <c r="F14" s="93"/>
      <c r="G14" s="93"/>
      <c r="H14" s="93"/>
      <c r="I14" s="95"/>
    </row>
    <row r="15" customFormat="false" ht="14.4" hidden="false" customHeight="false" outlineLevel="0" collapsed="false">
      <c r="A15" s="180" t="n">
        <f aca="false">A14+1</f>
        <v>1</v>
      </c>
      <c r="B15" s="91"/>
      <c r="C15" s="92"/>
      <c r="D15" s="92"/>
      <c r="E15" s="92"/>
      <c r="F15" s="93"/>
      <c r="G15" s="93"/>
      <c r="H15" s="93"/>
      <c r="I15" s="95"/>
    </row>
    <row r="16" customFormat="false" ht="14.4" hidden="false" customHeight="false" outlineLevel="0" collapsed="false">
      <c r="A16" s="170" t="n">
        <f aca="false">A15+1</f>
        <v>2</v>
      </c>
      <c r="B16" s="91"/>
      <c r="C16" s="138"/>
      <c r="D16" s="92"/>
      <c r="E16" s="138"/>
      <c r="F16" s="93"/>
      <c r="G16" s="93"/>
      <c r="H16" s="93"/>
      <c r="I16" s="95"/>
    </row>
    <row r="17" customFormat="false" ht="14.4" hidden="false" customHeight="false" outlineLevel="0" collapsed="false">
      <c r="A17" s="176" t="n">
        <f aca="false">A16+1</f>
        <v>3</v>
      </c>
      <c r="B17" s="182"/>
      <c r="C17" s="178"/>
      <c r="D17" s="92"/>
      <c r="E17" s="178"/>
      <c r="F17" s="179"/>
      <c r="G17" s="178"/>
      <c r="H17" s="179"/>
      <c r="I17" s="95"/>
    </row>
    <row r="18" customFormat="false" ht="14.4" hidden="false" customHeight="false" outlineLevel="0" collapsed="false">
      <c r="A18" s="180" t="n">
        <f aca="false">A17+1</f>
        <v>4</v>
      </c>
      <c r="B18" s="91"/>
      <c r="C18" s="92"/>
      <c r="D18" s="92"/>
      <c r="E18" s="92"/>
      <c r="F18" s="93"/>
      <c r="G18" s="93"/>
      <c r="H18" s="93"/>
      <c r="I18" s="95"/>
    </row>
    <row r="19" customFormat="false" ht="14.4" hidden="false" customHeight="false" outlineLevel="0" collapsed="false">
      <c r="A19" s="96" t="n">
        <f aca="false">A18+1</f>
        <v>5</v>
      </c>
      <c r="B19" s="97"/>
      <c r="C19" s="98"/>
      <c r="D19" s="152"/>
      <c r="E19" s="183"/>
      <c r="F19" s="183"/>
      <c r="G19" s="184"/>
      <c r="H19" s="184"/>
      <c r="I19" s="185"/>
    </row>
    <row r="20" customFormat="false" ht="16.5" hidden="false" customHeight="false" outlineLevel="0" collapsed="false">
      <c r="A20" s="186"/>
      <c r="H20" s="104" t="str">
        <f aca="false">"Total "&amp;LEFT(A7,2)</f>
        <v>Total I5</v>
      </c>
      <c r="I20" s="160" t="n">
        <f aca="false">SUM(I10:I19)</f>
        <v>20</v>
      </c>
    </row>
    <row r="21" customFormat="false" ht="15.75" hidden="false" customHeight="false" outlineLevel="0" collapsed="false">
      <c r="A21" s="187"/>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hyperlinks>
    <hyperlink ref="D10" r:id="rId1" display=" Logos Universality mentality Education Novelty : Philosophy &amp; Humanistic  | doi: https://doi.org/10.18662/lumenphs/01"/>
  </hyperlink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tabColor rgb="FF9BBB59"/>
    <pageSetUpPr fitToPage="false"/>
  </sheetPr>
  <dimension ref="A1:L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L10" activeCellId="0" sqref="L10"/>
    </sheetView>
  </sheetViews>
  <sheetFormatPr defaultRowHeight="15"/>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1.3418367346939"/>
    <col collapsed="false" hidden="false" max="8" min="8" style="0" width="10.8010204081633"/>
    <col collapsed="false" hidden="false" max="9" min="9" style="0" width="10.4744897959184"/>
    <col collapsed="false" hidden="false" max="1025" min="10" style="0" width="8.85714285714286"/>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proiectrae</v>
      </c>
      <c r="B3" s="66"/>
      <c r="C3" s="6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161" t="str">
        <f aca="false">'Descriere indicatori'!B9&amp;". "&amp;'Descriere indicatori'!C9</f>
        <v>I6. Articole in extenso în reviste ştiinţifice indexate ERIH şi clasificate în categoria NAT</v>
      </c>
      <c r="B7" s="161"/>
      <c r="C7" s="161"/>
      <c r="D7" s="161"/>
      <c r="E7" s="161"/>
      <c r="F7" s="161"/>
      <c r="G7" s="161"/>
      <c r="H7" s="161"/>
      <c r="I7" s="161"/>
    </row>
    <row r="8" customFormat="false" ht="15.75" hidden="false" customHeight="false" outlineLevel="0" collapsed="false">
      <c r="A8" s="188"/>
      <c r="B8" s="188"/>
      <c r="C8" s="188"/>
      <c r="D8" s="188"/>
      <c r="E8" s="188"/>
      <c r="F8" s="188"/>
      <c r="G8" s="188"/>
      <c r="H8" s="188"/>
      <c r="I8" s="188"/>
    </row>
    <row r="9" customFormat="false" ht="30.75" hidden="false" customHeight="false" outlineLevel="0" collapsed="false">
      <c r="A9" s="163" t="s">
        <v>179</v>
      </c>
      <c r="B9" s="154" t="s">
        <v>180</v>
      </c>
      <c r="C9" s="154" t="s">
        <v>200</v>
      </c>
      <c r="D9" s="154" t="s">
        <v>195</v>
      </c>
      <c r="E9" s="154" t="s">
        <v>196</v>
      </c>
      <c r="F9" s="155" t="s">
        <v>184</v>
      </c>
      <c r="G9" s="154" t="s">
        <v>197</v>
      </c>
      <c r="H9" s="154" t="s">
        <v>198</v>
      </c>
      <c r="I9" s="156" t="s">
        <v>187</v>
      </c>
      <c r="K9" s="78" t="s">
        <v>188</v>
      </c>
    </row>
    <row r="10" customFormat="false" ht="15" hidden="false" customHeight="false" outlineLevel="0" collapsed="false">
      <c r="A10" s="189" t="n">
        <v>1</v>
      </c>
      <c r="B10" s="81"/>
      <c r="C10" s="81"/>
      <c r="D10" s="81"/>
      <c r="E10" s="82"/>
      <c r="F10" s="83"/>
      <c r="G10" s="83"/>
      <c r="H10" s="83"/>
      <c r="I10" s="137"/>
      <c r="K10" s="86" t="n">
        <v>5</v>
      </c>
      <c r="L10" s="60" t="s">
        <v>199</v>
      </c>
    </row>
    <row r="11" customFormat="false" ht="15" hidden="false" customHeight="false" outlineLevel="0" collapsed="false">
      <c r="A11" s="190" t="n">
        <f aca="false">A10+1</f>
        <v>2</v>
      </c>
      <c r="B11" s="90"/>
      <c r="C11" s="91"/>
      <c r="D11" s="90"/>
      <c r="E11" s="92"/>
      <c r="F11" s="93"/>
      <c r="G11" s="94"/>
      <c r="H11" s="94"/>
      <c r="I11" s="95"/>
    </row>
    <row r="12" customFormat="false" ht="15" hidden="false" customHeight="false" outlineLevel="0" collapsed="false">
      <c r="A12" s="190" t="n">
        <f aca="false">A11+1</f>
        <v>3</v>
      </c>
      <c r="B12" s="91"/>
      <c r="C12" s="91"/>
      <c r="D12" s="91"/>
      <c r="E12" s="92"/>
      <c r="F12" s="93"/>
      <c r="G12" s="94"/>
      <c r="H12" s="94"/>
      <c r="I12" s="95"/>
    </row>
    <row r="13" customFormat="false" ht="15" hidden="false" customHeight="false" outlineLevel="0" collapsed="false">
      <c r="A13" s="190" t="n">
        <f aca="false">A12+1</f>
        <v>4</v>
      </c>
      <c r="B13" s="91"/>
      <c r="C13" s="91"/>
      <c r="D13" s="91"/>
      <c r="E13" s="92"/>
      <c r="F13" s="93"/>
      <c r="G13" s="93"/>
      <c r="H13" s="93"/>
      <c r="I13" s="95"/>
    </row>
    <row r="14" customFormat="false" ht="15" hidden="false" customHeight="false" outlineLevel="0" collapsed="false">
      <c r="A14" s="190" t="n">
        <f aca="false">A13+1</f>
        <v>5</v>
      </c>
      <c r="B14" s="91"/>
      <c r="C14" s="91"/>
      <c r="D14" s="91"/>
      <c r="E14" s="92"/>
      <c r="F14" s="93"/>
      <c r="G14" s="93"/>
      <c r="H14" s="93"/>
      <c r="I14" s="95"/>
    </row>
    <row r="15" customFormat="false" ht="15" hidden="false" customHeight="false" outlineLevel="0" collapsed="false">
      <c r="A15" s="190" t="n">
        <f aca="false">A14+1</f>
        <v>6</v>
      </c>
      <c r="B15" s="91"/>
      <c r="C15" s="91"/>
      <c r="D15" s="91"/>
      <c r="E15" s="92"/>
      <c r="F15" s="93"/>
      <c r="G15" s="93"/>
      <c r="H15" s="93"/>
      <c r="I15" s="95"/>
    </row>
    <row r="16" customFormat="false" ht="15" hidden="false" customHeight="false" outlineLevel="0" collapsed="false">
      <c r="A16" s="190" t="n">
        <f aca="false">A15+1</f>
        <v>7</v>
      </c>
      <c r="B16" s="91"/>
      <c r="C16" s="91"/>
      <c r="D16" s="91"/>
      <c r="E16" s="92"/>
      <c r="F16" s="93"/>
      <c r="G16" s="93"/>
      <c r="H16" s="93"/>
      <c r="I16" s="95"/>
    </row>
    <row r="17" customFormat="false" ht="15" hidden="false" customHeight="false" outlineLevel="0" collapsed="false">
      <c r="A17" s="190" t="n">
        <f aca="false">A16+1</f>
        <v>8</v>
      </c>
      <c r="B17" s="91"/>
      <c r="C17" s="91"/>
      <c r="D17" s="91"/>
      <c r="E17" s="92"/>
      <c r="F17" s="93"/>
      <c r="G17" s="93"/>
      <c r="H17" s="93"/>
      <c r="I17" s="95"/>
    </row>
    <row r="18" customFormat="false" ht="15" hidden="false" customHeight="false" outlineLevel="0" collapsed="false">
      <c r="A18" s="190" t="n">
        <f aca="false">A17+1</f>
        <v>9</v>
      </c>
      <c r="B18" s="91"/>
      <c r="C18" s="91"/>
      <c r="D18" s="91"/>
      <c r="E18" s="92"/>
      <c r="F18" s="93"/>
      <c r="G18" s="93"/>
      <c r="H18" s="93"/>
      <c r="I18" s="95"/>
    </row>
    <row r="19" customFormat="false" ht="15.75" hidden="false" customHeight="false" outlineLevel="0" collapsed="false">
      <c r="A19" s="191" t="n">
        <f aca="false">A18+1</f>
        <v>10</v>
      </c>
      <c r="B19" s="97"/>
      <c r="C19" s="97"/>
      <c r="D19" s="97"/>
      <c r="E19" s="98"/>
      <c r="F19" s="99"/>
      <c r="G19" s="99"/>
      <c r="H19" s="99"/>
      <c r="I19" s="101"/>
    </row>
    <row r="20" customFormat="false" ht="15.75" hidden="false" customHeight="false" outlineLevel="0" collapsed="false">
      <c r="A20" s="159"/>
      <c r="B20" s="103"/>
      <c r="C20" s="103"/>
      <c r="D20" s="103"/>
      <c r="E20" s="103"/>
      <c r="F20" s="103"/>
      <c r="G20" s="103"/>
      <c r="H20" s="104" t="str">
        <f aca="false">"Total "&amp;LEFT(A7,2)</f>
        <v>Total I6</v>
      </c>
      <c r="I20" s="105" t="n">
        <f aca="false">SUM(I10:I19)</f>
        <v>0</v>
      </c>
    </row>
  </sheetData>
  <mergeCells count="2">
    <mergeCell ref="A6:I6"/>
    <mergeCell ref="A7:I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L10" activeCellId="0" sqref="L10"/>
    </sheetView>
  </sheetViews>
  <sheetFormatPr defaultRowHeight="15"/>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1.3418367346939"/>
    <col collapsed="false" hidden="false" max="8" min="8" style="0" width="10.8010204081633"/>
    <col collapsed="false" hidden="false" max="9" min="9" style="0" width="10.4744897959184"/>
    <col collapsed="false" hidden="false" max="1025" min="10" style="0" width="8.85714285714286"/>
  </cols>
  <sheetData>
    <row r="1" customFormat="false" ht="15.75" hidden="false" customHeight="false" outlineLevel="0" collapsed="false">
      <c r="A1" s="66" t="str">
        <f aca="false">'Date initiale'!C3</f>
        <v>Universitatea de Arhitectură și Urbanism "Ion Mincu" București</v>
      </c>
      <c r="B1" s="66"/>
      <c r="C1" s="66"/>
      <c r="D1" s="3"/>
      <c r="E1" s="3"/>
      <c r="F1" s="3"/>
      <c r="G1" s="3"/>
      <c r="H1" s="3"/>
      <c r="I1" s="3"/>
      <c r="J1" s="3"/>
    </row>
    <row r="2" customFormat="false" ht="15.75" hidden="false" customHeight="false" outlineLevel="0" collapsed="false">
      <c r="A2" s="66" t="str">
        <f aca="false">'Date initiale'!B4&amp;" "&amp;'Date initiale'!C4</f>
        <v>Facultatea ARHITECTURA</v>
      </c>
      <c r="B2" s="66"/>
      <c r="C2" s="66"/>
      <c r="D2" s="3"/>
      <c r="E2" s="3"/>
      <c r="F2" s="3"/>
      <c r="G2" s="3"/>
      <c r="H2" s="3"/>
      <c r="I2" s="3"/>
      <c r="J2" s="3"/>
    </row>
    <row r="3" customFormat="false" ht="15.75" hidden="false" customHeight="false" outlineLevel="0" collapsed="false">
      <c r="A3" s="66" t="str">
        <f aca="false">'Date initiale'!B5&amp;" "&amp;'Date initiale'!C5</f>
        <v>Departamentul Sinteza in proiectrae</v>
      </c>
      <c r="B3" s="66"/>
      <c r="C3" s="66"/>
      <c r="D3" s="3"/>
      <c r="E3" s="3"/>
      <c r="F3" s="3"/>
      <c r="G3" s="3"/>
      <c r="H3" s="3"/>
      <c r="I3" s="3"/>
      <c r="J3" s="3"/>
    </row>
    <row r="4" customFormat="false" ht="15.75" hidden="false" customHeight="false" outlineLevel="0" collapsed="false">
      <c r="A4" s="103" t="str">
        <f aca="false">'Date initiale'!C6&amp;", "&amp;'Date initiale'!C7</f>
        <v>Bărbuică Letiția, C10</v>
      </c>
      <c r="B4" s="103"/>
      <c r="C4" s="103"/>
      <c r="D4" s="3"/>
      <c r="E4" s="3"/>
      <c r="F4" s="3"/>
      <c r="G4" s="3"/>
      <c r="H4" s="3"/>
      <c r="I4" s="3"/>
      <c r="J4" s="3"/>
    </row>
    <row r="5" customFormat="false" ht="15.75" hidden="false" customHeight="false" outlineLevel="0" collapsed="false">
      <c r="A5" s="103"/>
      <c r="B5" s="103"/>
      <c r="C5" s="103"/>
      <c r="D5" s="3"/>
      <c r="E5" s="3"/>
      <c r="F5" s="3"/>
      <c r="G5" s="3"/>
      <c r="H5" s="3"/>
      <c r="I5" s="3"/>
      <c r="J5" s="3"/>
    </row>
    <row r="6" customFormat="false" ht="15.75" hidden="false" customHeight="false" outlineLevel="0" collapsed="false">
      <c r="A6" s="192" t="s">
        <v>178</v>
      </c>
      <c r="B6" s="192"/>
      <c r="C6" s="192"/>
      <c r="D6" s="192"/>
      <c r="E6" s="192"/>
      <c r="F6" s="192"/>
      <c r="G6" s="192"/>
      <c r="H6" s="192"/>
      <c r="I6" s="192"/>
      <c r="J6" s="3"/>
    </row>
    <row r="7" customFormat="false" ht="15.75" hidden="false" customHeight="false" outlineLevel="0" collapsed="false">
      <c r="A7" s="161" t="str">
        <f aca="false">'Descriere indicatori'!B10&amp;". "&amp;'Descriere indicatori'!C10</f>
        <v>I7. Articole in extenso în reviste ştiinţifice recunoscute în domenii conexe*</v>
      </c>
      <c r="B7" s="161"/>
      <c r="C7" s="161"/>
      <c r="D7" s="161"/>
      <c r="E7" s="161"/>
      <c r="F7" s="161"/>
      <c r="G7" s="161"/>
      <c r="H7" s="161"/>
      <c r="I7" s="161"/>
      <c r="J7" s="3"/>
    </row>
    <row r="8" customFormat="false" ht="16.5" hidden="false" customHeight="false" outlineLevel="0" collapsed="false">
      <c r="A8" s="193"/>
      <c r="B8" s="193"/>
      <c r="C8" s="193"/>
      <c r="D8" s="193"/>
      <c r="E8" s="193"/>
      <c r="F8" s="193"/>
      <c r="G8" s="193"/>
      <c r="H8" s="193"/>
      <c r="I8" s="193"/>
      <c r="J8" s="3"/>
    </row>
    <row r="9" customFormat="false" ht="30.75" hidden="false" customHeight="false" outlineLevel="0" collapsed="false">
      <c r="A9" s="163" t="s">
        <v>179</v>
      </c>
      <c r="B9" s="154" t="s">
        <v>180</v>
      </c>
      <c r="C9" s="154" t="s">
        <v>200</v>
      </c>
      <c r="D9" s="154" t="s">
        <v>195</v>
      </c>
      <c r="E9" s="154" t="s">
        <v>196</v>
      </c>
      <c r="F9" s="155" t="s">
        <v>184</v>
      </c>
      <c r="G9" s="154" t="s">
        <v>197</v>
      </c>
      <c r="H9" s="154" t="s">
        <v>198</v>
      </c>
      <c r="I9" s="156" t="s">
        <v>187</v>
      </c>
      <c r="J9" s="3"/>
      <c r="K9" s="78" t="s">
        <v>188</v>
      </c>
    </row>
    <row r="10" customFormat="false" ht="15.75" hidden="false" customHeight="false" outlineLevel="0" collapsed="false">
      <c r="A10" s="194" t="n">
        <v>1</v>
      </c>
      <c r="B10" s="195"/>
      <c r="C10" s="134"/>
      <c r="D10" s="134"/>
      <c r="E10" s="134"/>
      <c r="F10" s="135"/>
      <c r="G10" s="134"/>
      <c r="H10" s="196"/>
      <c r="I10" s="137"/>
      <c r="J10" s="3"/>
      <c r="K10" s="86" t="n">
        <v>5</v>
      </c>
      <c r="L10" s="60" t="s">
        <v>199</v>
      </c>
    </row>
    <row r="11" customFormat="false" ht="15.75" hidden="false" customHeight="false" outlineLevel="0" collapsed="false">
      <c r="A11" s="141" t="n">
        <f aca="false">A10+1</f>
        <v>2</v>
      </c>
      <c r="B11" s="148"/>
      <c r="C11" s="148"/>
      <c r="D11" s="148"/>
      <c r="E11" s="138"/>
      <c r="F11" s="94"/>
      <c r="G11" s="94"/>
      <c r="H11" s="94"/>
      <c r="I11" s="95"/>
      <c r="J11" s="197"/>
    </row>
    <row r="12" customFormat="false" ht="15.75" hidden="false" customHeight="false" outlineLevel="0" collapsed="false">
      <c r="A12" s="141" t="n">
        <f aca="false">A11+1</f>
        <v>3</v>
      </c>
      <c r="B12" s="148"/>
      <c r="C12" s="92"/>
      <c r="D12" s="148"/>
      <c r="E12" s="198"/>
      <c r="F12" s="93"/>
      <c r="G12" s="94"/>
      <c r="H12" s="94"/>
      <c r="I12" s="95"/>
      <c r="J12" s="197"/>
    </row>
    <row r="13" customFormat="false" ht="15.75" hidden="false" customHeight="false" outlineLevel="0" collapsed="false">
      <c r="A13" s="141" t="n">
        <f aca="false">A12+1</f>
        <v>4</v>
      </c>
      <c r="B13" s="92"/>
      <c r="C13" s="92"/>
      <c r="D13" s="92"/>
      <c r="E13" s="198"/>
      <c r="F13" s="93"/>
      <c r="G13" s="94"/>
      <c r="H13" s="94"/>
      <c r="I13" s="95"/>
      <c r="J13" s="3"/>
    </row>
    <row r="14" customFormat="false" ht="15.75" hidden="false" customHeight="false" outlineLevel="0" collapsed="false">
      <c r="A14" s="141" t="n">
        <f aca="false">A13+1</f>
        <v>5</v>
      </c>
      <c r="B14" s="92"/>
      <c r="C14" s="92"/>
      <c r="D14" s="92"/>
      <c r="E14" s="198"/>
      <c r="F14" s="93"/>
      <c r="G14" s="93"/>
      <c r="H14" s="93"/>
      <c r="I14" s="95"/>
      <c r="J14" s="3"/>
    </row>
    <row r="15" customFormat="false" ht="15.75" hidden="false" customHeight="false" outlineLevel="0" collapsed="false">
      <c r="A15" s="141" t="n">
        <f aca="false">A14+1</f>
        <v>6</v>
      </c>
      <c r="B15" s="92"/>
      <c r="C15" s="92"/>
      <c r="D15" s="92"/>
      <c r="E15" s="198"/>
      <c r="F15" s="93"/>
      <c r="G15" s="93"/>
      <c r="H15" s="93"/>
      <c r="I15" s="95"/>
      <c r="J15" s="3"/>
    </row>
    <row r="16" customFormat="false" ht="15.75" hidden="false" customHeight="false" outlineLevel="0" collapsed="false">
      <c r="A16" s="141" t="n">
        <f aca="false">A15+1</f>
        <v>7</v>
      </c>
      <c r="B16" s="92"/>
      <c r="C16" s="92"/>
      <c r="D16" s="92"/>
      <c r="E16" s="138"/>
      <c r="F16" s="93"/>
      <c r="G16" s="93"/>
      <c r="H16" s="93"/>
      <c r="I16" s="95"/>
      <c r="J16" s="3"/>
    </row>
    <row r="17" customFormat="false" ht="15.75" hidden="false" customHeight="false" outlineLevel="0" collapsed="false">
      <c r="A17" s="141" t="n">
        <f aca="false">A16+1</f>
        <v>8</v>
      </c>
      <c r="B17" s="92"/>
      <c r="C17" s="92"/>
      <c r="D17" s="92"/>
      <c r="E17" s="198"/>
      <c r="F17" s="93"/>
      <c r="G17" s="93"/>
      <c r="H17" s="93"/>
      <c r="I17" s="95"/>
      <c r="J17" s="3"/>
    </row>
    <row r="18" customFormat="false" ht="15.75" hidden="false" customHeight="false" outlineLevel="0" collapsed="false">
      <c r="A18" s="141" t="n">
        <f aca="false">A17+1</f>
        <v>9</v>
      </c>
      <c r="B18" s="138"/>
      <c r="C18" s="199"/>
      <c r="D18" s="92"/>
      <c r="E18" s="198"/>
      <c r="F18" s="198"/>
      <c r="G18" s="198"/>
      <c r="H18" s="198"/>
      <c r="I18" s="200"/>
      <c r="J18" s="3"/>
    </row>
    <row r="19" customFormat="false" ht="16.5" hidden="false" customHeight="false" outlineLevel="0" collapsed="false">
      <c r="A19" s="201" t="n">
        <f aca="false">A18+1</f>
        <v>10</v>
      </c>
      <c r="B19" s="98"/>
      <c r="C19" s="98"/>
      <c r="D19" s="98"/>
      <c r="E19" s="202"/>
      <c r="F19" s="99"/>
      <c r="G19" s="99"/>
      <c r="H19" s="99"/>
      <c r="I19" s="101"/>
      <c r="J19" s="3"/>
    </row>
    <row r="20" customFormat="false" ht="16.5" hidden="false" customHeight="false" outlineLevel="0" collapsed="false">
      <c r="A20" s="203"/>
      <c r="B20" s="103"/>
      <c r="C20" s="103"/>
      <c r="D20" s="103"/>
      <c r="E20" s="103"/>
      <c r="F20" s="103"/>
      <c r="G20" s="103"/>
      <c r="H20" s="104" t="str">
        <f aca="false">"Total "&amp;LEFT(A7,2)</f>
        <v>Total I7</v>
      </c>
      <c r="I20" s="105" t="n">
        <f aca="false">SUM(I10:I19)</f>
        <v>0</v>
      </c>
      <c r="J20" s="3"/>
    </row>
    <row r="21" customFormat="false" ht="15" hidden="false" customHeight="false" outlineLevel="0" collapsed="false">
      <c r="A21" s="204"/>
      <c r="B21" s="204"/>
      <c r="C21" s="204"/>
      <c r="D21" s="204"/>
      <c r="E21" s="204"/>
      <c r="F21" s="204"/>
      <c r="G21" s="204"/>
      <c r="H21" s="204"/>
      <c r="I21" s="205"/>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C13" activeCellId="0" sqref="C13"/>
    </sheetView>
  </sheetViews>
  <sheetFormatPr defaultRowHeight="15"/>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1.3418367346939"/>
    <col collapsed="false" hidden="false" max="8" min="8" style="0" width="10.8010204081633"/>
    <col collapsed="false" hidden="false" max="9" min="9" style="0" width="10.4744897959184"/>
    <col collapsed="false" hidden="false" max="1025" min="10" style="0" width="8.85714285714286"/>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proiectrae</v>
      </c>
      <c r="B3" s="66"/>
      <c r="C3" s="6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161" t="str">
        <f aca="false">'Descriere indicatori'!B11&amp;". "&amp;'Descriere indicatori'!C11</f>
        <v>I8. Studii in extenso apărute în volume colective publicate la edituri de prestigiu internaţional*</v>
      </c>
      <c r="B7" s="161"/>
      <c r="C7" s="161"/>
      <c r="D7" s="161"/>
      <c r="E7" s="161"/>
      <c r="F7" s="161"/>
      <c r="G7" s="161"/>
      <c r="H7" s="161"/>
      <c r="I7" s="161"/>
    </row>
    <row r="8" customFormat="false" ht="15.75" hidden="false" customHeight="false" outlineLevel="0" collapsed="false">
      <c r="A8" s="188"/>
      <c r="B8" s="188"/>
      <c r="C8" s="188"/>
      <c r="D8" s="188"/>
      <c r="E8" s="188"/>
      <c r="F8" s="188"/>
      <c r="G8" s="188"/>
      <c r="H8" s="188"/>
      <c r="I8" s="188"/>
    </row>
    <row r="9" customFormat="false" ht="30.75" hidden="false" customHeight="false" outlineLevel="0" collapsed="false">
      <c r="A9" s="163" t="s">
        <v>179</v>
      </c>
      <c r="B9" s="154" t="s">
        <v>180</v>
      </c>
      <c r="C9" s="154" t="s">
        <v>200</v>
      </c>
      <c r="D9" s="154" t="s">
        <v>195</v>
      </c>
      <c r="E9" s="154" t="s">
        <v>196</v>
      </c>
      <c r="F9" s="155" t="s">
        <v>184</v>
      </c>
      <c r="G9" s="154" t="s">
        <v>197</v>
      </c>
      <c r="H9" s="154" t="s">
        <v>198</v>
      </c>
      <c r="I9" s="156" t="s">
        <v>187</v>
      </c>
      <c r="K9" s="78" t="s">
        <v>188</v>
      </c>
    </row>
    <row r="10" customFormat="false" ht="93.95" hidden="false" customHeight="false" outlineLevel="0" collapsed="false">
      <c r="A10" s="80" t="n">
        <v>1</v>
      </c>
      <c r="B10" s="81" t="s">
        <v>201</v>
      </c>
      <c r="C10" s="81" t="s">
        <v>211</v>
      </c>
      <c r="D10" s="81" t="s">
        <v>212</v>
      </c>
      <c r="E10" s="82" t="s">
        <v>213</v>
      </c>
      <c r="F10" s="83"/>
      <c r="G10" s="83" t="s">
        <v>214</v>
      </c>
      <c r="H10" s="83" t="s">
        <v>215</v>
      </c>
      <c r="I10" s="137" t="n">
        <f aca="false">K10</f>
        <v>10</v>
      </c>
      <c r="K10" s="86" t="n">
        <v>10</v>
      </c>
      <c r="L10" s="60" t="s">
        <v>216</v>
      </c>
    </row>
    <row r="11" customFormat="false" ht="15" hidden="false" customHeight="false" outlineLevel="0" collapsed="false">
      <c r="A11" s="180" t="n">
        <f aca="false">A10+1</f>
        <v>2</v>
      </c>
      <c r="B11" s="182"/>
      <c r="C11" s="91"/>
      <c r="D11" s="182"/>
      <c r="E11" s="92"/>
      <c r="F11" s="93"/>
      <c r="G11" s="93"/>
      <c r="H11" s="93"/>
      <c r="I11" s="95"/>
    </row>
    <row r="12" customFormat="false" ht="15" hidden="false" customHeight="false" outlineLevel="0" collapsed="false">
      <c r="A12" s="180" t="n">
        <f aca="false">A11+1</f>
        <v>3</v>
      </c>
      <c r="B12" s="91"/>
      <c r="C12" s="91"/>
      <c r="D12" s="91"/>
      <c r="E12" s="92"/>
      <c r="F12" s="93"/>
      <c r="G12" s="93"/>
      <c r="H12" s="93"/>
      <c r="I12" s="95"/>
    </row>
    <row r="13" customFormat="false" ht="15" hidden="false" customHeight="false" outlineLevel="0" collapsed="false">
      <c r="A13" s="180" t="n">
        <f aca="false">A12+1</f>
        <v>4</v>
      </c>
      <c r="B13" s="91"/>
      <c r="C13" s="91"/>
      <c r="D13" s="91"/>
      <c r="E13" s="92"/>
      <c r="F13" s="93"/>
      <c r="G13" s="93"/>
      <c r="H13" s="93"/>
      <c r="I13" s="95"/>
    </row>
    <row r="14" customFormat="false" ht="15" hidden="false" customHeight="false" outlineLevel="0" collapsed="false">
      <c r="A14" s="180" t="n">
        <f aca="false">A13+1</f>
        <v>5</v>
      </c>
      <c r="B14" s="91"/>
      <c r="C14" s="91"/>
      <c r="D14" s="91"/>
      <c r="E14" s="92"/>
      <c r="F14" s="93"/>
      <c r="G14" s="93"/>
      <c r="H14" s="93"/>
      <c r="I14" s="95"/>
    </row>
    <row r="15" customFormat="false" ht="15" hidden="false" customHeight="false" outlineLevel="0" collapsed="false">
      <c r="A15" s="180" t="n">
        <f aca="false">A14+1</f>
        <v>6</v>
      </c>
      <c r="B15" s="91"/>
      <c r="C15" s="91"/>
      <c r="D15" s="91"/>
      <c r="E15" s="92"/>
      <c r="F15" s="93"/>
      <c r="G15" s="93"/>
      <c r="H15" s="93"/>
      <c r="I15" s="95"/>
    </row>
    <row r="16" customFormat="false" ht="15" hidden="false" customHeight="false" outlineLevel="0" collapsed="false">
      <c r="A16" s="180" t="n">
        <f aca="false">A15+1</f>
        <v>7</v>
      </c>
      <c r="B16" s="91"/>
      <c r="C16" s="91"/>
      <c r="D16" s="91"/>
      <c r="E16" s="92"/>
      <c r="F16" s="93"/>
      <c r="G16" s="93"/>
      <c r="H16" s="93"/>
      <c r="I16" s="95"/>
    </row>
    <row r="17" customFormat="false" ht="15" hidden="false" customHeight="false" outlineLevel="0" collapsed="false">
      <c r="A17" s="180" t="n">
        <f aca="false">A16+1</f>
        <v>8</v>
      </c>
      <c r="B17" s="91"/>
      <c r="C17" s="91"/>
      <c r="D17" s="91"/>
      <c r="E17" s="92"/>
      <c r="F17" s="93"/>
      <c r="G17" s="93"/>
      <c r="H17" s="93"/>
      <c r="I17" s="95"/>
    </row>
    <row r="18" customFormat="false" ht="15" hidden="false" customHeight="false" outlineLevel="0" collapsed="false">
      <c r="A18" s="180" t="n">
        <f aca="false">A17+1</f>
        <v>9</v>
      </c>
      <c r="B18" s="91"/>
      <c r="C18" s="91"/>
      <c r="D18" s="91"/>
      <c r="E18" s="92"/>
      <c r="F18" s="93"/>
      <c r="G18" s="93"/>
      <c r="H18" s="93"/>
      <c r="I18" s="95"/>
    </row>
    <row r="19" customFormat="false" ht="15.75" hidden="false" customHeight="false" outlineLevel="0" collapsed="false">
      <c r="A19" s="96" t="n">
        <f aca="false">A18+1</f>
        <v>10</v>
      </c>
      <c r="B19" s="97"/>
      <c r="C19" s="97"/>
      <c r="D19" s="97"/>
      <c r="E19" s="98"/>
      <c r="F19" s="99"/>
      <c r="G19" s="99"/>
      <c r="H19" s="99"/>
      <c r="I19" s="101"/>
    </row>
    <row r="20" customFormat="false" ht="16.5" hidden="false" customHeight="false" outlineLevel="0" collapsed="false">
      <c r="A20" s="203"/>
      <c r="B20" s="103"/>
      <c r="C20" s="103"/>
      <c r="D20" s="103"/>
      <c r="E20" s="103"/>
      <c r="F20" s="103"/>
      <c r="G20" s="103"/>
      <c r="H20" s="104" t="str">
        <f aca="false">"Total "&amp;LEFT(A7,2)</f>
        <v>Total I8</v>
      </c>
      <c r="I20" s="105" t="n">
        <f aca="false">SUM(I10:I19)</f>
        <v>10</v>
      </c>
      <c r="J20" s="3"/>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7" colorId="64" zoomScale="100" zoomScaleNormal="100" zoomScalePageLayoutView="100" workbookViewId="0">
      <selection pane="topLeft" activeCell="H10" activeCellId="0" sqref="H10"/>
    </sheetView>
  </sheetViews>
  <sheetFormatPr defaultRowHeight="15"/>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1.3418367346939"/>
    <col collapsed="false" hidden="false" max="8" min="8" style="0" width="10.8010204081633"/>
    <col collapsed="false" hidden="false" max="10" min="9" style="0" width="10.4744897959184"/>
    <col collapsed="false" hidden="false" max="1025" min="11" style="0" width="8.85714285714286"/>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proiectrae</v>
      </c>
      <c r="B3" s="66"/>
      <c r="C3" s="6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true" outlineLevel="0" collapsed="false">
      <c r="A7" s="161" t="str">
        <f aca="false">'Descriere indicatori'!B12&amp;". "&amp;'Descriere indicatori'!C12</f>
        <v>I9. Studii in extenso apărute în volume colective publicate la edituri de prestigiu naţional*</v>
      </c>
      <c r="B7" s="161"/>
      <c r="C7" s="161"/>
      <c r="D7" s="161"/>
      <c r="E7" s="161"/>
      <c r="F7" s="161"/>
      <c r="G7" s="161"/>
      <c r="H7" s="161"/>
      <c r="I7" s="161"/>
      <c r="J7" s="206"/>
    </row>
    <row r="8" customFormat="false" ht="16.5" hidden="false" customHeight="false" outlineLevel="0" collapsed="false">
      <c r="A8" s="207"/>
      <c r="B8" s="207"/>
      <c r="C8" s="207"/>
      <c r="D8" s="207"/>
      <c r="E8" s="207"/>
      <c r="F8" s="207"/>
      <c r="G8" s="188"/>
      <c r="H8" s="207"/>
      <c r="I8" s="207"/>
      <c r="J8" s="207"/>
    </row>
    <row r="9" customFormat="false" ht="30.75" hidden="false" customHeight="false" outlineLevel="0" collapsed="false">
      <c r="A9" s="163" t="s">
        <v>179</v>
      </c>
      <c r="B9" s="154" t="s">
        <v>180</v>
      </c>
      <c r="C9" s="154" t="s">
        <v>194</v>
      </c>
      <c r="D9" s="154" t="s">
        <v>195</v>
      </c>
      <c r="E9" s="154" t="s">
        <v>196</v>
      </c>
      <c r="F9" s="155" t="s">
        <v>184</v>
      </c>
      <c r="G9" s="154" t="s">
        <v>197</v>
      </c>
      <c r="H9" s="154" t="s">
        <v>198</v>
      </c>
      <c r="I9" s="156" t="s">
        <v>187</v>
      </c>
      <c r="K9" s="78" t="s">
        <v>188</v>
      </c>
    </row>
    <row r="10" customFormat="false" ht="93.6" hidden="false" customHeight="false" outlineLevel="0" collapsed="false">
      <c r="A10" s="133" t="n">
        <v>1</v>
      </c>
      <c r="B10" s="208" t="s">
        <v>217</v>
      </c>
      <c r="C10" s="209" t="s">
        <v>218</v>
      </c>
      <c r="D10" s="210" t="s">
        <v>219</v>
      </c>
      <c r="E10" s="136" t="s">
        <v>220</v>
      </c>
      <c r="F10" s="134" t="s">
        <v>221</v>
      </c>
      <c r="G10" s="134"/>
      <c r="H10" s="134" t="s">
        <v>222</v>
      </c>
      <c r="I10" s="211" t="n">
        <v>7</v>
      </c>
      <c r="K10" s="86" t="n">
        <v>7</v>
      </c>
      <c r="L10" s="60" t="s">
        <v>216</v>
      </c>
    </row>
    <row r="11" customFormat="false" ht="93.6" hidden="false" customHeight="false" outlineLevel="0" collapsed="false">
      <c r="A11" s="212" t="n">
        <f aca="false">A10+1</f>
        <v>2</v>
      </c>
      <c r="B11" s="213" t="s">
        <v>217</v>
      </c>
      <c r="C11" s="214" t="s">
        <v>223</v>
      </c>
      <c r="D11" s="210" t="s">
        <v>219</v>
      </c>
      <c r="E11" s="138" t="s">
        <v>224</v>
      </c>
      <c r="F11" s="178" t="s">
        <v>221</v>
      </c>
      <c r="G11" s="178"/>
      <c r="H11" s="178" t="s">
        <v>225</v>
      </c>
      <c r="I11" s="140" t="n">
        <v>7</v>
      </c>
    </row>
    <row r="12" customFormat="false" ht="15" hidden="false" customHeight="false" outlineLevel="0" collapsed="false">
      <c r="A12" s="212" t="n">
        <f aca="false">A11+1</f>
        <v>3</v>
      </c>
      <c r="B12" s="182"/>
      <c r="C12" s="91"/>
      <c r="D12" s="182"/>
      <c r="E12" s="198"/>
      <c r="F12" s="93"/>
      <c r="G12" s="93"/>
      <c r="H12" s="93"/>
      <c r="I12" s="95"/>
    </row>
    <row r="13" customFormat="false" ht="15" hidden="false" customHeight="false" outlineLevel="0" collapsed="false">
      <c r="A13" s="212" t="n">
        <f aca="false">A12+1</f>
        <v>4</v>
      </c>
      <c r="B13" s="182"/>
      <c r="C13" s="91"/>
      <c r="D13" s="182"/>
      <c r="E13" s="198"/>
      <c r="F13" s="93"/>
      <c r="G13" s="93"/>
      <c r="H13" s="93"/>
      <c r="I13" s="95"/>
    </row>
    <row r="14" customFormat="false" ht="15" hidden="false" customHeight="false" outlineLevel="0" collapsed="false">
      <c r="A14" s="212" t="n">
        <f aca="false">A13+1</f>
        <v>5</v>
      </c>
      <c r="B14" s="215"/>
      <c r="C14" s="215"/>
      <c r="D14" s="215"/>
      <c r="E14" s="215"/>
      <c r="F14" s="215"/>
      <c r="G14" s="93"/>
      <c r="H14" s="215"/>
      <c r="I14" s="216"/>
    </row>
    <row r="15" customFormat="false" ht="15" hidden="false" customHeight="false" outlineLevel="0" collapsed="false">
      <c r="A15" s="212" t="n">
        <f aca="false">A14+1</f>
        <v>6</v>
      </c>
      <c r="B15" s="215"/>
      <c r="C15" s="215"/>
      <c r="D15" s="215"/>
      <c r="E15" s="215"/>
      <c r="F15" s="215"/>
      <c r="G15" s="93"/>
      <c r="H15" s="215"/>
      <c r="I15" s="216"/>
    </row>
    <row r="16" customFormat="false" ht="15" hidden="false" customHeight="false" outlineLevel="0" collapsed="false">
      <c r="A16" s="212" t="n">
        <f aca="false">A15+1</f>
        <v>7</v>
      </c>
      <c r="B16" s="215"/>
      <c r="C16" s="215"/>
      <c r="D16" s="215"/>
      <c r="E16" s="215"/>
      <c r="F16" s="215"/>
      <c r="G16" s="93"/>
      <c r="H16" s="215"/>
      <c r="I16" s="216"/>
    </row>
    <row r="17" customFormat="false" ht="15" hidden="false" customHeight="false" outlineLevel="0" collapsed="false">
      <c r="A17" s="212" t="n">
        <f aca="false">A16+1</f>
        <v>8</v>
      </c>
      <c r="B17" s="215"/>
      <c r="C17" s="215"/>
      <c r="D17" s="215"/>
      <c r="E17" s="215"/>
      <c r="F17" s="215"/>
      <c r="G17" s="93"/>
      <c r="H17" s="215"/>
      <c r="I17" s="216"/>
    </row>
    <row r="18" customFormat="false" ht="15" hidden="false" customHeight="false" outlineLevel="0" collapsed="false">
      <c r="A18" s="212" t="n">
        <f aca="false">A17+1</f>
        <v>9</v>
      </c>
      <c r="B18" s="215"/>
      <c r="C18" s="215"/>
      <c r="D18" s="215"/>
      <c r="E18" s="215"/>
      <c r="F18" s="215"/>
      <c r="G18" s="93"/>
      <c r="H18" s="215"/>
      <c r="I18" s="216"/>
    </row>
    <row r="19" customFormat="false" ht="15.75" hidden="false" customHeight="false" outlineLevel="0" collapsed="false">
      <c r="A19" s="150" t="n">
        <f aca="false">A18+1</f>
        <v>10</v>
      </c>
      <c r="B19" s="183"/>
      <c r="C19" s="183"/>
      <c r="D19" s="183"/>
      <c r="E19" s="183"/>
      <c r="F19" s="183"/>
      <c r="G19" s="99"/>
      <c r="H19" s="183"/>
      <c r="I19" s="217"/>
    </row>
    <row r="20" customFormat="false" ht="16.5" hidden="false" customHeight="false" outlineLevel="0" collapsed="false">
      <c r="A20" s="203"/>
      <c r="B20" s="103"/>
      <c r="C20" s="103"/>
      <c r="D20" s="103"/>
      <c r="E20" s="103"/>
      <c r="F20" s="103"/>
      <c r="G20" s="103"/>
      <c r="H20" s="104" t="str">
        <f aca="false">"Total "&amp;LEFT(A7,2)</f>
        <v>Total I9</v>
      </c>
      <c r="I20" s="105" t="n">
        <f aca="false">SUM(I10:I19)</f>
        <v>14</v>
      </c>
      <c r="J20" s="3"/>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tabColor rgb="FF9BBB59"/>
    <pageSetUpPr fitToPage="false"/>
  </sheetPr>
  <dimension ref="A1:M23"/>
  <sheetViews>
    <sheetView showFormulas="false" showGridLines="true" showRowColHeaders="false" showZeros="true" rightToLeft="false" tabSelected="false" showOutlineSymbols="true" defaultGridColor="true" view="normal" topLeftCell="A6" colorId="64" zoomScale="100" zoomScaleNormal="100" zoomScalePageLayoutView="100" workbookViewId="0">
      <selection pane="topLeft" activeCell="J12" activeCellId="0" sqref="J12"/>
    </sheetView>
  </sheetViews>
  <sheetFormatPr defaultRowHeight="13.8"/>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1.3418367346939"/>
    <col collapsed="false" hidden="false" max="8" min="8" style="0" width="10.8010204081633"/>
    <col collapsed="false" hidden="false" max="9" min="9" style="0" width="10.4744897959184"/>
    <col collapsed="false" hidden="false" max="1025" min="10" style="0" width="8.85714285714286"/>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proiectrae</v>
      </c>
      <c r="B3" s="66"/>
      <c r="C3" s="6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39" hidden="false" customHeight="true" outlineLevel="0" collapsed="false">
      <c r="A7" s="161" t="str">
        <f aca="false">'Descriere indicatori'!B13&amp;". "&amp;'Descriere indicatori'!C13</f>
        <v>I10. Studii in extenso apărute în volume colective publicate la edituri recunoscute în domeniu*, precum şi studiile aferente proiectelor*</v>
      </c>
      <c r="B7" s="161"/>
      <c r="C7" s="161"/>
      <c r="D7" s="161"/>
      <c r="E7" s="161"/>
      <c r="F7" s="161"/>
      <c r="G7" s="161"/>
      <c r="H7" s="161"/>
      <c r="I7" s="161"/>
    </row>
    <row r="8" customFormat="false" ht="17.25" hidden="false" customHeight="true" outlineLevel="0" collapsed="false">
      <c r="A8" s="72"/>
      <c r="B8" s="207"/>
      <c r="C8" s="207"/>
      <c r="D8" s="207"/>
      <c r="E8" s="207"/>
      <c r="F8" s="207"/>
      <c r="G8" s="207"/>
      <c r="H8" s="207"/>
      <c r="I8" s="207"/>
    </row>
    <row r="9" customFormat="false" ht="30.75" hidden="false" customHeight="false" outlineLevel="0" collapsed="false">
      <c r="A9" s="163" t="s">
        <v>179</v>
      </c>
      <c r="B9" s="154" t="s">
        <v>180</v>
      </c>
      <c r="C9" s="154" t="s">
        <v>194</v>
      </c>
      <c r="D9" s="154" t="s">
        <v>195</v>
      </c>
      <c r="E9" s="154" t="s">
        <v>196</v>
      </c>
      <c r="F9" s="155" t="s">
        <v>184</v>
      </c>
      <c r="G9" s="154" t="s">
        <v>197</v>
      </c>
      <c r="H9" s="154" t="s">
        <v>198</v>
      </c>
      <c r="I9" s="156" t="s">
        <v>187</v>
      </c>
      <c r="K9" s="78" t="s">
        <v>188</v>
      </c>
    </row>
    <row r="10" customFormat="false" ht="93.6" hidden="false" customHeight="false" outlineLevel="0" collapsed="false">
      <c r="A10" s="170" t="n">
        <v>1</v>
      </c>
      <c r="B10" s="213" t="s">
        <v>217</v>
      </c>
      <c r="C10" s="218" t="s">
        <v>226</v>
      </c>
      <c r="D10" s="210" t="s">
        <v>219</v>
      </c>
      <c r="E10" s="138" t="s">
        <v>227</v>
      </c>
      <c r="F10" s="93" t="n">
        <v>2012</v>
      </c>
      <c r="G10" s="93"/>
      <c r="H10" s="93" t="s">
        <v>228</v>
      </c>
      <c r="I10" s="95" t="n">
        <v>5</v>
      </c>
      <c r="J10" s="219"/>
      <c r="K10" s="86" t="s">
        <v>229</v>
      </c>
      <c r="L10" s="60" t="s">
        <v>230</v>
      </c>
    </row>
    <row r="11" customFormat="false" ht="93.6" hidden="false" customHeight="false" outlineLevel="0" collapsed="false">
      <c r="A11" s="170" t="n">
        <v>2</v>
      </c>
      <c r="B11" s="213" t="s">
        <v>217</v>
      </c>
      <c r="C11" s="220" t="s">
        <v>231</v>
      </c>
      <c r="D11" s="210" t="s">
        <v>219</v>
      </c>
      <c r="E11" s="138" t="s">
        <v>232</v>
      </c>
      <c r="F11" s="93" t="n">
        <v>2011</v>
      </c>
      <c r="G11" s="93"/>
      <c r="H11" s="93" t="s">
        <v>233</v>
      </c>
      <c r="I11" s="95" t="n">
        <f aca="false">I10</f>
        <v>5</v>
      </c>
      <c r="J11" s="219"/>
      <c r="L11" s="60" t="s">
        <v>234</v>
      </c>
    </row>
    <row r="12" customFormat="false" ht="93.6" hidden="false" customHeight="false" outlineLevel="0" collapsed="false">
      <c r="A12" s="170" t="n">
        <v>3</v>
      </c>
      <c r="B12" s="213" t="s">
        <v>217</v>
      </c>
      <c r="C12" s="221" t="s">
        <v>235</v>
      </c>
      <c r="D12" s="210" t="s">
        <v>219</v>
      </c>
      <c r="E12" s="198" t="s">
        <v>236</v>
      </c>
      <c r="F12" s="93" t="n">
        <v>2013</v>
      </c>
      <c r="G12" s="93"/>
      <c r="H12" s="93" t="s">
        <v>237</v>
      </c>
      <c r="I12" s="95" t="n">
        <f aca="false">I11</f>
        <v>5</v>
      </c>
      <c r="J12" s="222" t="s">
        <v>238</v>
      </c>
      <c r="K12" s="222"/>
      <c r="L12" s="222"/>
      <c r="M12" s="222"/>
    </row>
    <row r="13" customFormat="false" ht="14.45" hidden="false" customHeight="false" outlineLevel="0" collapsed="false">
      <c r="A13" s="170" t="n">
        <v>4</v>
      </c>
      <c r="B13" s="182"/>
      <c r="C13" s="182"/>
      <c r="D13" s="182"/>
      <c r="E13" s="198"/>
      <c r="F13" s="93"/>
      <c r="G13" s="93"/>
      <c r="H13" s="93"/>
      <c r="I13" s="95"/>
    </row>
    <row r="14" customFormat="false" ht="14.45" hidden="false" customHeight="false" outlineLevel="0" collapsed="false">
      <c r="A14" s="170" t="n">
        <v>5</v>
      </c>
      <c r="B14" s="182"/>
      <c r="C14" s="91"/>
      <c r="D14" s="182"/>
      <c r="E14" s="198"/>
      <c r="F14" s="93"/>
      <c r="G14" s="93"/>
      <c r="H14" s="93"/>
      <c r="I14" s="95"/>
    </row>
    <row r="15" customFormat="false" ht="14.45" hidden="false" customHeight="false" outlineLevel="0" collapsed="false">
      <c r="A15" s="170" t="n">
        <v>6</v>
      </c>
      <c r="B15" s="182"/>
      <c r="C15" s="91"/>
      <c r="D15" s="182"/>
      <c r="E15" s="198"/>
      <c r="F15" s="93"/>
      <c r="G15" s="93"/>
      <c r="H15" s="93"/>
      <c r="I15" s="95"/>
    </row>
    <row r="16" customFormat="false" ht="14.45" hidden="false" customHeight="false" outlineLevel="0" collapsed="false">
      <c r="A16" s="170" t="n">
        <v>7</v>
      </c>
      <c r="B16" s="198"/>
      <c r="C16" s="138"/>
      <c r="D16" s="138"/>
      <c r="E16" s="138"/>
      <c r="F16" s="93"/>
      <c r="G16" s="93"/>
      <c r="H16" s="93"/>
      <c r="I16" s="95"/>
    </row>
    <row r="17" customFormat="false" ht="14.45" hidden="false" customHeight="false" outlineLevel="0" collapsed="false">
      <c r="A17" s="170" t="n">
        <v>8</v>
      </c>
      <c r="B17" s="151"/>
      <c r="C17" s="98"/>
      <c r="D17" s="98"/>
      <c r="E17" s="202"/>
      <c r="F17" s="99"/>
      <c r="G17" s="99"/>
      <c r="H17" s="99"/>
      <c r="I17" s="101"/>
    </row>
    <row r="18" customFormat="false" ht="13.8" hidden="false" customHeight="false" outlineLevel="0" collapsed="false">
      <c r="A18" s="203"/>
      <c r="B18" s="144"/>
      <c r="C18" s="144"/>
      <c r="D18" s="223"/>
      <c r="E18" s="223"/>
      <c r="F18" s="223"/>
      <c r="G18" s="223"/>
      <c r="H18" s="104" t="str">
        <f aca="false">"Total "&amp;LEFT(A7,3)</f>
        <v>Total I10</v>
      </c>
      <c r="I18" s="224" t="n">
        <f aca="false">SUM(I10:I17)</f>
        <v>15</v>
      </c>
    </row>
    <row r="19" customFormat="false" ht="13.8" hidden="false" customHeight="false" outlineLevel="0" collapsed="false">
      <c r="A19" s="225"/>
      <c r="B19" s="226"/>
      <c r="C19" s="227"/>
      <c r="D19" s="225"/>
    </row>
    <row r="20" customFormat="false" ht="27.7" hidden="false" customHeight="false" outlineLevel="0" collapsed="false">
      <c r="A20"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0" s="106"/>
      <c r="C20" s="106"/>
      <c r="D20" s="106"/>
      <c r="E20" s="106"/>
      <c r="F20" s="106"/>
      <c r="G20" s="106"/>
      <c r="H20" s="106"/>
      <c r="I20" s="106"/>
    </row>
    <row r="21" customFormat="false" ht="40.95" hidden="false" customHeight="false" outlineLevel="0" collapsed="false">
      <c r="A21"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1" s="106"/>
      <c r="C21" s="106"/>
      <c r="D21" s="106"/>
      <c r="E21" s="106"/>
      <c r="F21" s="106"/>
      <c r="G21" s="106"/>
      <c r="H21" s="106"/>
      <c r="I21" s="106"/>
    </row>
    <row r="22" customFormat="false" ht="33.75" hidden="false" customHeight="true" outlineLevel="0" collapsed="false"/>
    <row r="23" customFormat="false" ht="48" hidden="false" customHeight="true" outlineLevel="0" collapsed="false"/>
  </sheetData>
  <mergeCells count="4">
    <mergeCell ref="A6:I6"/>
    <mergeCell ref="A7:I7"/>
    <mergeCell ref="A20:I20"/>
    <mergeCell ref="A21:I21"/>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tabColor rgb="FF9BBB59"/>
    <pageSetUpPr fitToPage="false"/>
  </sheetPr>
  <dimension ref="A1:L32"/>
  <sheetViews>
    <sheetView showFormulas="false" showGridLines="true" showRowColHeaders="false" showZeros="true" rightToLeft="false" tabSelected="false" showOutlineSymbols="true" defaultGridColor="true" view="normal" topLeftCell="A9" colorId="64" zoomScale="100" zoomScaleNormal="100" zoomScalePageLayoutView="100" workbookViewId="0">
      <selection pane="topLeft" activeCell="K20" activeCellId="0" sqref="K20"/>
    </sheetView>
  </sheetViews>
  <sheetFormatPr defaultRowHeight="13.8"/>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6.91326530612245"/>
    <col collapsed="false" hidden="false" max="6" min="6" style="0" width="11.3418367346939"/>
    <col collapsed="false" hidden="false" max="7" min="7" style="0" width="17.8214285714286"/>
    <col collapsed="false" hidden="false" max="8" min="8" style="0" width="10.8010204081633"/>
    <col collapsed="false" hidden="false" max="9" min="9" style="0" width="10.4744897959184"/>
    <col collapsed="false" hidden="false" max="1025" min="10" style="0" width="8.85714285714286"/>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proiectrae</v>
      </c>
      <c r="B3" s="66"/>
      <c r="C3" s="6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c r="J6" s="228"/>
    </row>
    <row r="7" customFormat="false" ht="39" hidden="false" customHeight="true" outlineLevel="0" collapsed="false">
      <c r="A7" s="161" t="str">
        <f aca="false">'Descriere indicatori'!B14&amp;"a. "&amp;'Descriere indicatori'!C14</f>
        <v>I11a. Publicaţii in extenso în lucrări ale conferinţelor ştiinţifice de arhitectură, urbanism, peisagistică, design şi restaurare, precum şi ale ştiinţelor conexe - pentru specializări transdisciplinare, la nivel internaţional / naţional / local</v>
      </c>
      <c r="B7" s="161"/>
      <c r="C7" s="161"/>
      <c r="D7" s="161"/>
      <c r="E7" s="161"/>
      <c r="F7" s="161"/>
      <c r="G7" s="161"/>
      <c r="H7" s="161"/>
      <c r="I7" s="161"/>
      <c r="J7" s="72"/>
    </row>
    <row r="8" customFormat="false" ht="19.5" hidden="false" customHeight="true" outlineLevel="0" collapsed="false">
      <c r="A8" s="161"/>
      <c r="B8" s="161"/>
      <c r="C8" s="161"/>
      <c r="D8" s="161"/>
      <c r="E8" s="161"/>
      <c r="F8" s="161"/>
      <c r="G8" s="161"/>
      <c r="H8" s="161"/>
      <c r="I8" s="161"/>
      <c r="J8" s="72"/>
    </row>
    <row r="9" customFormat="false" ht="63" hidden="false" customHeight="true" outlineLevel="0" collapsed="false">
      <c r="A9" s="229" t="s">
        <v>179</v>
      </c>
      <c r="B9" s="230" t="s">
        <v>180</v>
      </c>
      <c r="C9" s="231" t="s">
        <v>200</v>
      </c>
      <c r="D9" s="231" t="s">
        <v>239</v>
      </c>
      <c r="E9" s="230" t="s">
        <v>184</v>
      </c>
      <c r="F9" s="231" t="s">
        <v>240</v>
      </c>
      <c r="G9" s="231" t="s">
        <v>241</v>
      </c>
      <c r="H9" s="230" t="s">
        <v>242</v>
      </c>
      <c r="I9" s="232" t="s">
        <v>26</v>
      </c>
      <c r="J9" s="67"/>
      <c r="K9" s="78" t="s">
        <v>188</v>
      </c>
    </row>
    <row r="10" customFormat="false" ht="64.2" hidden="false" customHeight="false" outlineLevel="0" collapsed="false">
      <c r="A10" s="233" t="n">
        <v>1</v>
      </c>
      <c r="B10" s="91" t="s">
        <v>201</v>
      </c>
      <c r="C10" s="214" t="s">
        <v>243</v>
      </c>
      <c r="D10" s="92" t="s">
        <v>244</v>
      </c>
      <c r="E10" s="179" t="s">
        <v>245</v>
      </c>
      <c r="G10" s="178" t="s">
        <v>246</v>
      </c>
      <c r="H10" s="179" t="s">
        <v>247</v>
      </c>
      <c r="I10" s="95" t="n">
        <v>15</v>
      </c>
      <c r="K10" s="86" t="s">
        <v>248</v>
      </c>
      <c r="L10" s="60" t="s">
        <v>249</v>
      </c>
    </row>
    <row r="11" customFormat="false" ht="107.2" hidden="false" customHeight="false" outlineLevel="0" collapsed="false">
      <c r="A11" s="234" t="n">
        <f aca="false">A10+1</f>
        <v>2</v>
      </c>
      <c r="B11" s="91" t="s">
        <v>201</v>
      </c>
      <c r="C11" s="235" t="s">
        <v>250</v>
      </c>
      <c r="D11" s="92" t="s">
        <v>251</v>
      </c>
      <c r="E11" s="93" t="n">
        <v>2015</v>
      </c>
      <c r="G11" s="93" t="s">
        <v>252</v>
      </c>
      <c r="H11" s="93" t="s">
        <v>253</v>
      </c>
      <c r="I11" s="95" t="n">
        <v>15</v>
      </c>
    </row>
    <row r="12" customFormat="false" ht="93.6" hidden="false" customHeight="false" outlineLevel="0" collapsed="false">
      <c r="A12" s="234" t="n">
        <f aca="false">A11+1</f>
        <v>3</v>
      </c>
      <c r="B12" s="91" t="s">
        <v>201</v>
      </c>
      <c r="C12" s="236" t="s">
        <v>254</v>
      </c>
      <c r="D12" s="92" t="s">
        <v>255</v>
      </c>
      <c r="E12" s="93" t="n">
        <v>2013</v>
      </c>
      <c r="G12" s="93" t="s">
        <v>256</v>
      </c>
      <c r="H12" s="93" t="s">
        <v>257</v>
      </c>
      <c r="I12" s="95" t="n">
        <v>15</v>
      </c>
    </row>
    <row r="13" customFormat="false" ht="122.3" hidden="false" customHeight="false" outlineLevel="0" collapsed="false">
      <c r="A13" s="237" t="n">
        <f aca="false">A12+1</f>
        <v>4</v>
      </c>
      <c r="B13" s="91" t="str">
        <f aca="false">B12</f>
        <v>Letiția Bărbuică</v>
      </c>
      <c r="C13" s="235" t="s">
        <v>258</v>
      </c>
      <c r="D13" s="92" t="s">
        <v>259</v>
      </c>
      <c r="E13" s="93" t="n">
        <v>2018</v>
      </c>
      <c r="G13" s="93" t="s">
        <v>260</v>
      </c>
      <c r="H13" s="93" t="s">
        <v>261</v>
      </c>
      <c r="I13" s="95" t="n">
        <v>10</v>
      </c>
    </row>
    <row r="14" customFormat="false" ht="55.35" hidden="false" customHeight="false" outlineLevel="0" collapsed="false">
      <c r="A14" s="237" t="n">
        <f aca="false">A13+1</f>
        <v>5</v>
      </c>
      <c r="B14" s="91" t="s">
        <v>201</v>
      </c>
      <c r="C14" s="238" t="s">
        <v>262</v>
      </c>
      <c r="D14" s="92" t="s">
        <v>263</v>
      </c>
      <c r="E14" s="93" t="n">
        <v>2016</v>
      </c>
      <c r="G14" s="93" t="s">
        <v>264</v>
      </c>
      <c r="H14" s="93" t="s">
        <v>265</v>
      </c>
      <c r="I14" s="95" t="n">
        <f aca="false">15</f>
        <v>15</v>
      </c>
    </row>
    <row r="15" customFormat="false" ht="42" hidden="false" customHeight="false" outlineLevel="0" collapsed="false">
      <c r="A15" s="237" t="n">
        <f aca="false">A14+1</f>
        <v>6</v>
      </c>
      <c r="B15" s="91" t="str">
        <f aca="false">B14</f>
        <v>Letiția Bărbuică</v>
      </c>
      <c r="C15" s="236" t="s">
        <v>266</v>
      </c>
      <c r="D15" s="92" t="s">
        <v>267</v>
      </c>
      <c r="E15" s="138" t="n">
        <v>2015</v>
      </c>
      <c r="F15" s="93"/>
      <c r="G15" s="93" t="s">
        <v>268</v>
      </c>
      <c r="H15" s="93" t="s">
        <v>269</v>
      </c>
      <c r="I15" s="95" t="n">
        <v>10</v>
      </c>
    </row>
    <row r="16" customFormat="false" ht="42" hidden="false" customHeight="false" outlineLevel="0" collapsed="false">
      <c r="A16" s="237" t="n">
        <f aca="false">A15+1</f>
        <v>7</v>
      </c>
      <c r="B16" s="91" t="str">
        <f aca="false">B15</f>
        <v>Letiția Bărbuică</v>
      </c>
      <c r="C16" s="239" t="s">
        <v>270</v>
      </c>
      <c r="D16" s="92" t="s">
        <v>271</v>
      </c>
      <c r="E16" s="138" t="n">
        <v>2016</v>
      </c>
      <c r="F16" s="93"/>
      <c r="G16" s="93" t="s">
        <v>260</v>
      </c>
      <c r="H16" s="93" t="s">
        <v>272</v>
      </c>
      <c r="I16" s="95" t="n">
        <v>10</v>
      </c>
    </row>
    <row r="17" customFormat="false" ht="67.45" hidden="false" customHeight="false" outlineLevel="0" collapsed="false">
      <c r="A17" s="237" t="n">
        <f aca="false">A16+1</f>
        <v>8</v>
      </c>
      <c r="B17" s="91" t="str">
        <f aca="false">B16</f>
        <v>Letiția Bărbuică</v>
      </c>
      <c r="C17" s="239" t="s">
        <v>273</v>
      </c>
      <c r="D17" s="92" t="s">
        <v>274</v>
      </c>
      <c r="E17" s="138" t="n">
        <v>2015</v>
      </c>
      <c r="F17" s="93"/>
      <c r="G17" s="93" t="s">
        <v>275</v>
      </c>
      <c r="H17" s="240" t="s">
        <v>276</v>
      </c>
      <c r="I17" s="95" t="n">
        <v>15</v>
      </c>
    </row>
    <row r="18" customFormat="false" ht="80.4" hidden="false" customHeight="false" outlineLevel="0" collapsed="false">
      <c r="A18" s="237" t="n">
        <f aca="false">A17+1</f>
        <v>9</v>
      </c>
      <c r="B18" s="91" t="str">
        <f aca="false">B17</f>
        <v>Letiția Bărbuică</v>
      </c>
      <c r="C18" s="239" t="s">
        <v>277</v>
      </c>
      <c r="D18" s="92" t="s">
        <v>278</v>
      </c>
      <c r="E18" s="138" t="n">
        <v>2013</v>
      </c>
      <c r="F18" s="93"/>
      <c r="G18" s="93" t="s">
        <v>279</v>
      </c>
      <c r="H18" s="240"/>
      <c r="I18" s="95" t="n">
        <v>10</v>
      </c>
      <c r="J18" s="241"/>
    </row>
    <row r="19" customFormat="false" ht="54.2" hidden="false" customHeight="false" outlineLevel="0" collapsed="false">
      <c r="A19" s="237" t="n">
        <f aca="false">A18+1</f>
        <v>10</v>
      </c>
      <c r="B19" s="91" t="str">
        <f aca="false">B18</f>
        <v>Letiția Bărbuică</v>
      </c>
      <c r="C19" s="239" t="s">
        <v>280</v>
      </c>
      <c r="D19" s="92" t="s">
        <v>281</v>
      </c>
      <c r="E19" s="93" t="n">
        <v>2012</v>
      </c>
      <c r="F19" s="93"/>
      <c r="G19" s="93" t="s">
        <v>282</v>
      </c>
      <c r="H19" s="93" t="s">
        <v>283</v>
      </c>
      <c r="I19" s="95" t="n">
        <v>10</v>
      </c>
    </row>
    <row r="20" customFormat="false" ht="146.95" hidden="false" customHeight="false" outlineLevel="0" collapsed="false">
      <c r="A20" s="237" t="n">
        <f aca="false">A19+1</f>
        <v>11</v>
      </c>
      <c r="B20" s="91" t="str">
        <f aca="false">B19</f>
        <v>Letiția Bărbuică</v>
      </c>
      <c r="C20" s="236" t="s">
        <v>284</v>
      </c>
      <c r="D20" s="92" t="s">
        <v>285</v>
      </c>
      <c r="E20" s="138" t="n">
        <v>2012</v>
      </c>
      <c r="F20" s="93"/>
      <c r="G20" s="93" t="s">
        <v>286</v>
      </c>
      <c r="H20" s="93" t="s">
        <v>287</v>
      </c>
      <c r="I20" s="95" t="n">
        <v>10</v>
      </c>
    </row>
    <row r="21" customFormat="false" ht="15" hidden="false" customHeight="false" outlineLevel="0" collapsed="false">
      <c r="A21" s="237" t="n">
        <f aca="false">A20+1</f>
        <v>12</v>
      </c>
      <c r="B21" s="91"/>
      <c r="C21" s="236"/>
      <c r="D21" s="92"/>
      <c r="E21" s="138"/>
      <c r="F21" s="93"/>
      <c r="G21" s="93"/>
      <c r="H21" s="93"/>
      <c r="I21" s="95"/>
    </row>
    <row r="22" customFormat="false" ht="15" hidden="false" customHeight="false" outlineLevel="0" collapsed="false">
      <c r="A22" s="237" t="n">
        <f aca="false">A21+1</f>
        <v>13</v>
      </c>
      <c r="B22" s="91"/>
      <c r="C22" s="236"/>
      <c r="D22" s="92"/>
      <c r="E22" s="138"/>
      <c r="F22" s="93"/>
      <c r="G22" s="93"/>
      <c r="H22" s="93"/>
      <c r="I22" s="95"/>
    </row>
    <row r="23" customFormat="false" ht="15" hidden="false" customHeight="false" outlineLevel="0" collapsed="false">
      <c r="A23" s="237" t="n">
        <f aca="false">A22+1</f>
        <v>14</v>
      </c>
      <c r="B23" s="242"/>
      <c r="C23" s="243"/>
      <c r="D23" s="242"/>
      <c r="E23" s="242"/>
      <c r="F23" s="244"/>
      <c r="G23" s="242"/>
      <c r="H23" s="242"/>
      <c r="I23" s="245"/>
    </row>
    <row r="24" customFormat="false" ht="15" hidden="false" customHeight="false" outlineLevel="0" collapsed="false">
      <c r="A24" s="237" t="n">
        <f aca="false">A23+1</f>
        <v>15</v>
      </c>
      <c r="B24" s="242"/>
      <c r="C24" s="243"/>
      <c r="D24" s="242"/>
      <c r="E24" s="242"/>
      <c r="F24" s="242"/>
      <c r="G24" s="242"/>
      <c r="H24" s="242"/>
      <c r="I24" s="245"/>
    </row>
    <row r="25" customFormat="false" ht="15" hidden="false" customHeight="false" outlineLevel="0" collapsed="false">
      <c r="A25" s="237" t="n">
        <f aca="false">A24+1</f>
        <v>16</v>
      </c>
      <c r="B25" s="244"/>
      <c r="C25" s="243"/>
      <c r="D25" s="242"/>
      <c r="E25" s="244"/>
      <c r="F25" s="244"/>
      <c r="G25" s="244"/>
      <c r="H25" s="244"/>
      <c r="I25" s="245"/>
    </row>
    <row r="26" customFormat="false" ht="15" hidden="false" customHeight="false" outlineLevel="0" collapsed="false">
      <c r="A26" s="237" t="n">
        <f aca="false">A25+1</f>
        <v>17</v>
      </c>
      <c r="B26" s="244"/>
      <c r="C26" s="246"/>
      <c r="D26" s="242"/>
      <c r="E26" s="244"/>
      <c r="F26" s="244"/>
      <c r="G26" s="242"/>
      <c r="H26" s="244"/>
      <c r="I26" s="245"/>
    </row>
    <row r="27" customFormat="false" ht="15" hidden="false" customHeight="false" outlineLevel="0" collapsed="false">
      <c r="A27" s="237" t="n">
        <f aca="false">A26+1</f>
        <v>18</v>
      </c>
      <c r="B27" s="242"/>
      <c r="C27" s="243"/>
      <c r="D27" s="242"/>
      <c r="E27" s="244"/>
      <c r="F27" s="244"/>
      <c r="G27" s="242"/>
      <c r="H27" s="244"/>
      <c r="I27" s="245"/>
    </row>
    <row r="28" customFormat="false" ht="15" hidden="false" customHeight="false" outlineLevel="0" collapsed="false">
      <c r="A28" s="237" t="n">
        <f aca="false">A27+1</f>
        <v>19</v>
      </c>
      <c r="B28" s="242"/>
      <c r="C28" s="243"/>
      <c r="D28" s="242"/>
      <c r="E28" s="242"/>
      <c r="F28" s="242"/>
      <c r="G28" s="247"/>
      <c r="H28" s="242"/>
      <c r="I28" s="248"/>
    </row>
    <row r="29" customFormat="false" ht="15" hidden="false" customHeight="false" outlineLevel="0" collapsed="false">
      <c r="A29" s="237" t="n">
        <f aca="false">A28+1</f>
        <v>20</v>
      </c>
      <c r="B29" s="249"/>
      <c r="C29" s="250"/>
      <c r="D29" s="249"/>
      <c r="E29" s="249"/>
      <c r="F29" s="251"/>
      <c r="G29" s="251"/>
      <c r="H29" s="251"/>
      <c r="I29" s="252"/>
    </row>
    <row r="30" customFormat="false" ht="15" hidden="false" customHeight="false" outlineLevel="0" collapsed="false">
      <c r="A30" s="237" t="n">
        <f aca="false">A29+1</f>
        <v>21</v>
      </c>
      <c r="C30" s="225"/>
      <c r="D30" s="253"/>
      <c r="E30" s="227"/>
      <c r="H30" s="104" t="str">
        <f aca="false">"Total "&amp;LEFT(A7,4)</f>
        <v>Total I11a</v>
      </c>
      <c r="I30" s="254" t="n">
        <f aca="false">SUM(I10:I29)</f>
        <v>135</v>
      </c>
    </row>
    <row r="31" customFormat="false" ht="15" hidden="false" customHeight="false" outlineLevel="0" collapsed="false">
      <c r="A31" s="237" t="n">
        <f aca="false">A30+1</f>
        <v>22</v>
      </c>
    </row>
    <row r="32" customFormat="false" ht="15" hidden="false" customHeight="false" outlineLevel="0" collapsed="false">
      <c r="A32" s="255"/>
    </row>
  </sheetData>
  <mergeCells count="2">
    <mergeCell ref="A6:I6"/>
    <mergeCell ref="A7:I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tabColor rgb="FF9BBB59"/>
    <pageSetUpPr fitToPage="false"/>
  </sheetPr>
  <dimension ref="A1:K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B10" activeCellId="0" sqref="B10"/>
    </sheetView>
  </sheetViews>
  <sheetFormatPr defaultRowHeight="15"/>
  <cols>
    <col collapsed="false" hidden="false" max="1" min="1" style="0" width="5.83163265306122"/>
    <col collapsed="false" hidden="false" max="2" min="2" style="0" width="23.7602040816327"/>
    <col collapsed="false" hidden="false" max="3" min="3" style="0" width="35.0969387755102"/>
    <col collapsed="false" hidden="false" max="4" min="4" style="0" width="30.5612244897959"/>
    <col collapsed="false" hidden="false" max="5" min="5" style="0" width="6.91326530612245"/>
    <col collapsed="false" hidden="false" max="6" min="6" style="0" width="11.3418367346939"/>
    <col collapsed="false" hidden="false" max="7" min="7" style="0" width="17.8214285714286"/>
    <col collapsed="false" hidden="false" max="8" min="8" style="0" width="10.4744897959184"/>
    <col collapsed="false" hidden="false" max="1025" min="9" style="0" width="8.85714285714286"/>
  </cols>
  <sheetData>
    <row r="1" customFormat="false" ht="15.75" hidden="false" customHeight="false" outlineLevel="0" collapsed="false">
      <c r="A1" s="66" t="str">
        <f aca="false">'Date initiale'!C3</f>
        <v>Universitatea de Arhitectură și Urbanism "Ion Mincu" București</v>
      </c>
      <c r="B1" s="66"/>
      <c r="C1" s="66"/>
      <c r="D1" s="256"/>
    </row>
    <row r="2" customFormat="false" ht="15.75" hidden="false" customHeight="false" outlineLevel="0" collapsed="false">
      <c r="A2" s="66" t="str">
        <f aca="false">'Date initiale'!B4&amp;" "&amp;'Date initiale'!C4</f>
        <v>Facultatea ARHITECTURA</v>
      </c>
      <c r="B2" s="66"/>
      <c r="C2" s="66"/>
      <c r="D2" s="256"/>
    </row>
    <row r="3" customFormat="false" ht="15.75" hidden="false" customHeight="false" outlineLevel="0" collapsed="false">
      <c r="A3" s="66" t="str">
        <f aca="false">'Date initiale'!B5&amp;" "&amp;'Date initiale'!C5</f>
        <v>Departamentul Sinteza in proiectrae</v>
      </c>
      <c r="B3" s="66"/>
      <c r="C3" s="66"/>
      <c r="D3" s="25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228"/>
      <c r="J6" s="228"/>
    </row>
    <row r="7" customFormat="false" ht="48" hidden="false" customHeight="true" outlineLevel="0" collapsed="false">
      <c r="A7" s="161" t="str">
        <f aca="false">'Descriere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161"/>
      <c r="C7" s="161"/>
      <c r="D7" s="161"/>
      <c r="E7" s="161"/>
      <c r="F7" s="161"/>
      <c r="G7" s="161"/>
      <c r="H7" s="161"/>
      <c r="I7" s="206"/>
      <c r="J7" s="206"/>
    </row>
    <row r="8" customFormat="false" ht="21.75" hidden="false" customHeight="true" outlineLevel="0" collapsed="false">
      <c r="A8" s="257"/>
      <c r="B8" s="257"/>
      <c r="C8" s="257"/>
      <c r="D8" s="257"/>
      <c r="E8" s="257"/>
      <c r="F8" s="257"/>
      <c r="G8" s="257"/>
      <c r="H8" s="257"/>
    </row>
    <row r="9" customFormat="false" ht="30.75" hidden="false" customHeight="false" outlineLevel="0" collapsed="false">
      <c r="A9" s="163" t="s">
        <v>179</v>
      </c>
      <c r="B9" s="258" t="s">
        <v>180</v>
      </c>
      <c r="C9" s="258" t="s">
        <v>288</v>
      </c>
      <c r="D9" s="258" t="s">
        <v>289</v>
      </c>
      <c r="E9" s="258" t="s">
        <v>290</v>
      </c>
      <c r="F9" s="258" t="s">
        <v>291</v>
      </c>
      <c r="G9" s="259" t="s">
        <v>292</v>
      </c>
      <c r="H9" s="232" t="s">
        <v>26</v>
      </c>
      <c r="J9" s="78" t="s">
        <v>188</v>
      </c>
    </row>
    <row r="10" customFormat="false" ht="40.8" hidden="false" customHeight="false" outlineLevel="0" collapsed="false">
      <c r="A10" s="260" t="n">
        <v>1</v>
      </c>
      <c r="B10" s="113" t="s">
        <v>293</v>
      </c>
      <c r="C10" s="261" t="s">
        <v>294</v>
      </c>
      <c r="D10" s="262" t="s">
        <v>295</v>
      </c>
      <c r="E10" s="263" t="n">
        <v>2012</v>
      </c>
      <c r="F10" s="264"/>
      <c r="G10" s="265" t="s">
        <v>296</v>
      </c>
      <c r="H10" s="266" t="n">
        <v>10</v>
      </c>
      <c r="J10" s="86" t="s">
        <v>297</v>
      </c>
      <c r="K10" s="60" t="s">
        <v>298</v>
      </c>
    </row>
    <row r="11" customFormat="false" ht="40.8" hidden="false" customHeight="false" outlineLevel="0" collapsed="false">
      <c r="A11" s="267" t="n">
        <f aca="false">A10+1</f>
        <v>2</v>
      </c>
      <c r="B11" s="120" t="str">
        <f aca="false">B10</f>
        <v>Letiția Bărbuică (coord)</v>
      </c>
      <c r="C11" s="268" t="s">
        <v>299</v>
      </c>
      <c r="D11" s="120" t="str">
        <f aca="false">D10</f>
        <v>București: EdituraUniversitară ”Ion Mincu”/  Şcoala doctorală - Spaţiu, imagine, text, teritoriu</v>
      </c>
      <c r="E11" s="120" t="n">
        <f aca="false">E10</f>
        <v>2012</v>
      </c>
      <c r="F11" s="120"/>
      <c r="G11" s="269" t="s">
        <v>300</v>
      </c>
      <c r="H11" s="140" t="n">
        <f aca="false">H10</f>
        <v>10</v>
      </c>
      <c r="J11" s="86" t="s">
        <v>301</v>
      </c>
    </row>
    <row r="12" customFormat="false" ht="15.75" hidden="false" customHeight="false" outlineLevel="0" collapsed="false">
      <c r="A12" s="267" t="n">
        <f aca="false">A11+1</f>
        <v>3</v>
      </c>
      <c r="B12" s="270"/>
      <c r="C12" s="270"/>
      <c r="D12" s="270"/>
      <c r="E12" s="270"/>
      <c r="F12" s="270"/>
      <c r="G12" s="271"/>
      <c r="H12" s="272"/>
      <c r="I12" s="241"/>
      <c r="J12" s="86" t="s">
        <v>302</v>
      </c>
    </row>
    <row r="13" customFormat="false" ht="15.75" hidden="false" customHeight="false" outlineLevel="0" collapsed="false">
      <c r="A13" s="267" t="n">
        <f aca="false">A12+1</f>
        <v>4</v>
      </c>
      <c r="B13" s="120"/>
      <c r="C13" s="120"/>
      <c r="D13" s="120"/>
      <c r="E13" s="120"/>
      <c r="F13" s="120"/>
      <c r="G13" s="269"/>
      <c r="H13" s="140"/>
      <c r="I13" s="241"/>
    </row>
    <row r="14" customFormat="false" ht="15" hidden="false" customHeight="false" outlineLevel="0" collapsed="false">
      <c r="A14" s="267" t="n">
        <f aca="false">A13+1</f>
        <v>5</v>
      </c>
      <c r="B14" s="120"/>
      <c r="C14" s="120"/>
      <c r="D14" s="120"/>
      <c r="E14" s="120"/>
      <c r="F14" s="120"/>
      <c r="G14" s="269"/>
      <c r="H14" s="140"/>
    </row>
    <row r="15" customFormat="false" ht="15.75" hidden="false" customHeight="false" outlineLevel="0" collapsed="false">
      <c r="A15" s="267" t="n">
        <f aca="false">A14+1</f>
        <v>6</v>
      </c>
      <c r="B15" s="120"/>
      <c r="C15" s="120"/>
      <c r="D15" s="120"/>
      <c r="E15" s="120"/>
      <c r="F15" s="120"/>
      <c r="G15" s="269"/>
      <c r="H15" s="140"/>
      <c r="I15" s="241"/>
    </row>
    <row r="16" customFormat="false" ht="15" hidden="false" customHeight="false" outlineLevel="0" collapsed="false">
      <c r="A16" s="267" t="n">
        <f aca="false">A15+1</f>
        <v>7</v>
      </c>
      <c r="B16" s="120"/>
      <c r="C16" s="120"/>
      <c r="D16" s="120"/>
      <c r="E16" s="120"/>
      <c r="F16" s="120"/>
      <c r="G16" s="269"/>
      <c r="H16" s="140"/>
    </row>
    <row r="17" customFormat="false" ht="15.75" hidden="false" customHeight="false" outlineLevel="0" collapsed="false">
      <c r="A17" s="267" t="n">
        <f aca="false">A16+1</f>
        <v>8</v>
      </c>
      <c r="B17" s="270"/>
      <c r="C17" s="270"/>
      <c r="D17" s="270"/>
      <c r="E17" s="270"/>
      <c r="F17" s="270"/>
      <c r="G17" s="271"/>
      <c r="H17" s="272"/>
      <c r="I17" s="241"/>
    </row>
    <row r="18" customFormat="false" ht="15.75" hidden="false" customHeight="false" outlineLevel="0" collapsed="false">
      <c r="A18" s="267" t="n">
        <f aca="false">A17+1</f>
        <v>9</v>
      </c>
      <c r="B18" s="120"/>
      <c r="C18" s="120"/>
      <c r="D18" s="120"/>
      <c r="E18" s="120"/>
      <c r="F18" s="120"/>
      <c r="G18" s="269"/>
      <c r="H18" s="140"/>
      <c r="I18" s="241"/>
    </row>
    <row r="19" customFormat="false" ht="15.75" hidden="false" customHeight="false" outlineLevel="0" collapsed="false">
      <c r="A19" s="273" t="n">
        <f aca="false">A18+1</f>
        <v>10</v>
      </c>
      <c r="B19" s="127"/>
      <c r="C19" s="127"/>
      <c r="D19" s="127"/>
      <c r="E19" s="127"/>
      <c r="F19" s="274"/>
      <c r="G19" s="275"/>
      <c r="H19" s="276"/>
    </row>
    <row r="20" customFormat="false" ht="15.75" hidden="false" customHeight="false" outlineLevel="0" collapsed="false">
      <c r="A20" s="277"/>
      <c r="B20" s="278"/>
      <c r="C20" s="278"/>
      <c r="D20" s="278"/>
      <c r="E20" s="278"/>
      <c r="F20" s="1"/>
      <c r="G20" s="279" t="str">
        <f aca="false">"Total "&amp;LEFT(A7,4)</f>
        <v>Total I11b</v>
      </c>
      <c r="H20" s="280" t="n">
        <f aca="false">SUM(H10:H19)</f>
        <v>20</v>
      </c>
    </row>
  </sheetData>
  <mergeCells count="2">
    <mergeCell ref="A6:H6"/>
    <mergeCell ref="A7:H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tabColor rgb="FF9BBB59"/>
    <pageSetUpPr fitToPage="false"/>
  </sheetPr>
  <dimension ref="A1:J39"/>
  <sheetViews>
    <sheetView showFormulas="false" showGridLines="true" showRowColHeaders="false" showZeros="true" rightToLeft="false" tabSelected="false" showOutlineSymbols="true" defaultGridColor="true" view="normal" topLeftCell="A26" colorId="64" zoomScale="100" zoomScaleNormal="100" zoomScalePageLayoutView="100" workbookViewId="0">
      <selection pane="topLeft" activeCell="H30" activeCellId="0" sqref="H30"/>
    </sheetView>
  </sheetViews>
  <sheetFormatPr defaultRowHeight="13.8"/>
  <cols>
    <col collapsed="false" hidden="false" max="1" min="1" style="0" width="5.83163265306122"/>
    <col collapsed="false" hidden="false" max="2" min="2" style="0" width="24.6224489795918"/>
    <col collapsed="false" hidden="false" max="3" min="3" style="0" width="39.9591836734694"/>
    <col collapsed="false" hidden="false" max="4" min="4" style="0" width="43.6275510204082"/>
    <col collapsed="false" hidden="false" max="5" min="5" style="0" width="6.91326530612245"/>
    <col collapsed="false" hidden="false" max="6" min="6" style="0" width="11.3418367346939"/>
    <col collapsed="false" hidden="false" max="7" min="7" style="0" width="10.4744897959184"/>
    <col collapsed="false" hidden="false" max="1025" min="8" style="0" width="8.85714285714286"/>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proiectrae</v>
      </c>
      <c r="B3" s="66"/>
      <c r="C3" s="6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true" outlineLevel="0" collapsed="false">
      <c r="A6" s="281" t="s">
        <v>178</v>
      </c>
      <c r="B6" s="281"/>
      <c r="C6" s="281"/>
      <c r="D6" s="281"/>
      <c r="E6" s="281"/>
      <c r="F6" s="281"/>
      <c r="G6" s="281"/>
    </row>
    <row r="7" customFormat="false" ht="15.75" hidden="false" customHeight="false" outlineLevel="0" collapsed="false">
      <c r="A7" s="161" t="str">
        <f aca="false">'Descriere indicatori'!B14&amp;"c. "&amp;'Descriere indicatori'!C16</f>
        <v>I11c. Susţinere comunicare publică în cadrul conferinţelor, colocviilor, seminariilor internaţionale/naţionale</v>
      </c>
      <c r="B7" s="161"/>
      <c r="C7" s="161"/>
      <c r="D7" s="161"/>
      <c r="E7" s="161"/>
      <c r="F7" s="161"/>
      <c r="G7" s="161"/>
      <c r="H7" s="206"/>
    </row>
    <row r="8" customFormat="false" ht="16.5" hidden="false" customHeight="false" outlineLevel="0" collapsed="false">
      <c r="A8" s="207"/>
      <c r="B8" s="207"/>
      <c r="C8" s="207"/>
      <c r="D8" s="207"/>
      <c r="E8" s="207"/>
      <c r="F8" s="207"/>
      <c r="G8" s="207"/>
      <c r="H8" s="207"/>
    </row>
    <row r="9" customFormat="false" ht="27.7" hidden="false" customHeight="false" outlineLevel="0" collapsed="false">
      <c r="A9" s="163" t="s">
        <v>179</v>
      </c>
      <c r="B9" s="258" t="s">
        <v>180</v>
      </c>
      <c r="C9" s="258" t="s">
        <v>303</v>
      </c>
      <c r="D9" s="258" t="s">
        <v>304</v>
      </c>
      <c r="E9" s="258" t="s">
        <v>290</v>
      </c>
      <c r="F9" s="258" t="s">
        <v>291</v>
      </c>
      <c r="G9" s="232" t="s">
        <v>26</v>
      </c>
      <c r="I9" s="78" t="s">
        <v>188</v>
      </c>
    </row>
    <row r="10" customFormat="false" ht="27.6" hidden="false" customHeight="true" outlineLevel="0" collapsed="false">
      <c r="A10" s="282" t="n">
        <v>1</v>
      </c>
      <c r="B10" s="283" t="str">
        <f aca="false">B11</f>
        <v>Letiția Bărbuică</v>
      </c>
      <c r="C10" s="284" t="s">
        <v>305</v>
      </c>
      <c r="D10" s="283" t="s">
        <v>306</v>
      </c>
      <c r="E10" s="283" t="s">
        <v>307</v>
      </c>
      <c r="F10" s="283"/>
      <c r="G10" s="266" t="n">
        <v>5</v>
      </c>
      <c r="I10" s="78"/>
    </row>
    <row r="11" customFormat="false" ht="27.7" hidden="false" customHeight="false" outlineLevel="0" collapsed="false">
      <c r="A11" s="282" t="n">
        <v>2</v>
      </c>
      <c r="B11" s="113" t="s">
        <v>217</v>
      </c>
      <c r="C11" s="285" t="s">
        <v>308</v>
      </c>
      <c r="D11" s="283" t="s">
        <v>309</v>
      </c>
      <c r="E11" s="286" t="s">
        <v>310</v>
      </c>
      <c r="F11" s="286"/>
      <c r="G11" s="266" t="n">
        <v>5</v>
      </c>
      <c r="I11" s="86" t="s">
        <v>311</v>
      </c>
      <c r="J11" s="60" t="s">
        <v>312</v>
      </c>
    </row>
    <row r="12" customFormat="false" ht="27.7" hidden="false" customHeight="false" outlineLevel="0" collapsed="false">
      <c r="A12" s="282" t="n">
        <v>3</v>
      </c>
      <c r="B12" s="287" t="str">
        <f aca="false">B11</f>
        <v>Letiția Bărbuică</v>
      </c>
      <c r="C12" s="285" t="s">
        <v>313</v>
      </c>
      <c r="D12" s="283" t="s">
        <v>314</v>
      </c>
      <c r="E12" s="286" t="s">
        <v>315</v>
      </c>
      <c r="F12" s="286"/>
      <c r="G12" s="266" t="n">
        <v>5</v>
      </c>
    </row>
    <row r="13" customFormat="false" ht="27.7" hidden="false" customHeight="false" outlineLevel="0" collapsed="false">
      <c r="A13" s="282" t="n">
        <v>4</v>
      </c>
      <c r="B13" s="113" t="s">
        <v>217</v>
      </c>
      <c r="C13" s="288" t="s">
        <v>316</v>
      </c>
      <c r="D13" s="283" t="s">
        <v>317</v>
      </c>
      <c r="E13" s="286" t="s">
        <v>318</v>
      </c>
      <c r="F13" s="286"/>
      <c r="G13" s="266" t="n">
        <v>3</v>
      </c>
    </row>
    <row r="14" customFormat="false" ht="27.7" hidden="false" customHeight="false" outlineLevel="0" collapsed="false">
      <c r="A14" s="282" t="n">
        <v>5</v>
      </c>
      <c r="B14" s="287" t="str">
        <f aca="false">B13</f>
        <v>Letiția Bărbuică</v>
      </c>
      <c r="C14" s="285" t="s">
        <v>313</v>
      </c>
      <c r="D14" s="283" t="s">
        <v>314</v>
      </c>
      <c r="E14" s="286" t="s">
        <v>315</v>
      </c>
      <c r="F14" s="286"/>
      <c r="G14" s="266" t="n">
        <v>5</v>
      </c>
    </row>
    <row r="15" customFormat="false" ht="15.8" hidden="false" customHeight="false" outlineLevel="0" collapsed="false">
      <c r="A15" s="282" t="n">
        <v>6</v>
      </c>
      <c r="B15" s="287" t="str">
        <f aca="false">B14</f>
        <v>Letiția Bărbuică</v>
      </c>
      <c r="C15" s="284" t="s">
        <v>319</v>
      </c>
      <c r="D15" s="283" t="s">
        <v>320</v>
      </c>
      <c r="E15" s="286" t="s">
        <v>321</v>
      </c>
      <c r="F15" s="286"/>
      <c r="G15" s="266" t="n">
        <v>5</v>
      </c>
    </row>
    <row r="16" customFormat="false" ht="27.7" hidden="false" customHeight="true" outlineLevel="0" collapsed="false">
      <c r="A16" s="282" t="n">
        <v>7</v>
      </c>
      <c r="B16" s="287" t="str">
        <f aca="false">B15</f>
        <v>Letiția Bărbuică</v>
      </c>
      <c r="C16" s="285" t="s">
        <v>322</v>
      </c>
      <c r="D16" s="283" t="s">
        <v>323</v>
      </c>
      <c r="E16" s="113" t="s">
        <v>324</v>
      </c>
      <c r="F16" s="113"/>
      <c r="G16" s="266" t="n">
        <v>5</v>
      </c>
    </row>
    <row r="17" customFormat="false" ht="27.7" hidden="false" customHeight="false" outlineLevel="0" collapsed="false">
      <c r="A17" s="282" t="n">
        <v>8</v>
      </c>
      <c r="B17" s="287" t="str">
        <f aca="false">B16</f>
        <v>Letiția Bărbuică</v>
      </c>
      <c r="C17" s="285" t="s">
        <v>325</v>
      </c>
      <c r="D17" s="283" t="s">
        <v>326</v>
      </c>
      <c r="E17" s="286" t="s">
        <v>327</v>
      </c>
      <c r="F17" s="286"/>
      <c r="G17" s="266" t="n">
        <v>5</v>
      </c>
    </row>
    <row r="18" customFormat="false" ht="27.7" hidden="false" customHeight="false" outlineLevel="0" collapsed="false">
      <c r="A18" s="282" t="n">
        <v>9</v>
      </c>
      <c r="B18" s="287" t="str">
        <f aca="false">B17</f>
        <v>Letiția Bărbuică</v>
      </c>
      <c r="C18" s="285" t="s">
        <v>328</v>
      </c>
      <c r="D18" s="283" t="s">
        <v>329</v>
      </c>
      <c r="E18" s="286" t="s">
        <v>330</v>
      </c>
      <c r="F18" s="286"/>
      <c r="G18" s="266" t="n">
        <v>5</v>
      </c>
    </row>
    <row r="19" customFormat="false" ht="39.75" hidden="false" customHeight="false" outlineLevel="0" collapsed="false">
      <c r="A19" s="282" t="n">
        <v>10</v>
      </c>
      <c r="B19" s="287" t="str">
        <f aca="false">B18</f>
        <v>Letiția Bărbuică</v>
      </c>
      <c r="C19" s="288" t="s">
        <v>331</v>
      </c>
      <c r="D19" s="283" t="s">
        <v>332</v>
      </c>
      <c r="E19" s="286" t="s">
        <v>333</v>
      </c>
      <c r="F19" s="286"/>
      <c r="G19" s="266" t="n">
        <v>3</v>
      </c>
    </row>
    <row r="20" customFormat="false" ht="27.7" hidden="false" customHeight="false" outlineLevel="0" collapsed="false">
      <c r="A20" s="282" t="n">
        <v>11</v>
      </c>
      <c r="B20" s="287" t="str">
        <f aca="false">B19</f>
        <v>Letiția Bărbuică</v>
      </c>
      <c r="C20" s="289" t="s">
        <v>334</v>
      </c>
      <c r="D20" s="283" t="s">
        <v>335</v>
      </c>
      <c r="E20" s="286" t="s">
        <v>336</v>
      </c>
      <c r="F20" s="286"/>
      <c r="G20" s="266" t="n">
        <v>3</v>
      </c>
    </row>
    <row r="21" customFormat="false" ht="40.95" hidden="false" customHeight="false" outlineLevel="0" collapsed="false">
      <c r="A21" s="282" t="n">
        <v>12</v>
      </c>
      <c r="B21" s="287" t="str">
        <f aca="false">B20</f>
        <v>Letiția Bărbuică</v>
      </c>
      <c r="C21" s="284" t="s">
        <v>337</v>
      </c>
      <c r="D21" s="283" t="s">
        <v>338</v>
      </c>
      <c r="E21" s="286" t="s">
        <v>339</v>
      </c>
      <c r="F21" s="286"/>
      <c r="G21" s="266" t="n">
        <v>5</v>
      </c>
    </row>
    <row r="22" customFormat="false" ht="25.3" hidden="false" customHeight="false" outlineLevel="0" collapsed="false">
      <c r="A22" s="282" t="n">
        <v>13</v>
      </c>
      <c r="B22" s="290" t="str">
        <f aca="false">B21</f>
        <v>Letiția Bărbuică</v>
      </c>
      <c r="C22" s="291" t="s">
        <v>340</v>
      </c>
      <c r="D22" s="292" t="s">
        <v>341</v>
      </c>
      <c r="E22" s="293" t="s">
        <v>342</v>
      </c>
      <c r="F22" s="293"/>
      <c r="G22" s="294" t="n">
        <v>5</v>
      </c>
      <c r="H22" s="295"/>
      <c r="I22" s="295"/>
      <c r="J22" s="295"/>
    </row>
    <row r="23" customFormat="false" ht="27.7" hidden="false" customHeight="false" outlineLevel="0" collapsed="false">
      <c r="A23" s="282" t="n">
        <v>14</v>
      </c>
      <c r="B23" s="287" t="str">
        <f aca="false">B22</f>
        <v>Letiția Bărbuică</v>
      </c>
      <c r="C23" s="284" t="s">
        <v>343</v>
      </c>
      <c r="D23" s="283" t="s">
        <v>344</v>
      </c>
      <c r="E23" s="286" t="s">
        <v>345</v>
      </c>
      <c r="F23" s="286"/>
      <c r="G23" s="266" t="n">
        <v>5</v>
      </c>
    </row>
    <row r="24" customFormat="false" ht="37.3" hidden="false" customHeight="false" outlineLevel="0" collapsed="false">
      <c r="A24" s="282" t="n">
        <v>15</v>
      </c>
      <c r="B24" s="287" t="str">
        <f aca="false">B23</f>
        <v>Letiția Bărbuică</v>
      </c>
      <c r="C24" s="289" t="s">
        <v>346</v>
      </c>
      <c r="D24" s="283" t="s">
        <v>347</v>
      </c>
      <c r="E24" s="286" t="s">
        <v>348</v>
      </c>
      <c r="F24" s="286"/>
      <c r="G24" s="266" t="n">
        <v>5</v>
      </c>
    </row>
    <row r="25" customFormat="false" ht="37.3" hidden="false" customHeight="false" outlineLevel="0" collapsed="false">
      <c r="A25" s="282" t="n">
        <v>16</v>
      </c>
      <c r="B25" s="287" t="str">
        <f aca="false">B24</f>
        <v>Letiția Bărbuică</v>
      </c>
      <c r="C25" s="289" t="s">
        <v>349</v>
      </c>
      <c r="D25" s="283" t="s">
        <v>350</v>
      </c>
      <c r="E25" s="296" t="n">
        <v>41596</v>
      </c>
      <c r="F25" s="296"/>
      <c r="G25" s="266" t="n">
        <v>3</v>
      </c>
    </row>
    <row r="26" customFormat="false" ht="25.3" hidden="false" customHeight="false" outlineLevel="0" collapsed="false">
      <c r="A26" s="282" t="n">
        <v>17</v>
      </c>
      <c r="B26" s="287" t="str">
        <f aca="false">B25</f>
        <v>Letiția Bărbuică</v>
      </c>
      <c r="C26" s="284" t="s">
        <v>351</v>
      </c>
      <c r="D26" s="283" t="s">
        <v>352</v>
      </c>
      <c r="E26" s="286" t="s">
        <v>353</v>
      </c>
      <c r="F26" s="286"/>
      <c r="G26" s="266" t="n">
        <v>5</v>
      </c>
    </row>
    <row r="27" customFormat="false" ht="25.3" hidden="false" customHeight="false" outlineLevel="0" collapsed="false">
      <c r="A27" s="282" t="n">
        <v>18</v>
      </c>
      <c r="B27" s="287" t="str">
        <f aca="false">B26</f>
        <v>Letiția Bărbuică</v>
      </c>
      <c r="C27" s="284" t="s">
        <v>354</v>
      </c>
      <c r="D27" s="283" t="s">
        <v>355</v>
      </c>
      <c r="E27" s="286" t="s">
        <v>356</v>
      </c>
      <c r="F27" s="286"/>
      <c r="G27" s="266" t="n">
        <v>5</v>
      </c>
    </row>
    <row r="28" customFormat="false" ht="25.3" hidden="false" customHeight="false" outlineLevel="0" collapsed="false">
      <c r="A28" s="282" t="n">
        <v>19</v>
      </c>
      <c r="B28" s="287" t="str">
        <f aca="false">B27</f>
        <v>Letiția Bărbuică</v>
      </c>
      <c r="C28" s="297" t="s">
        <v>357</v>
      </c>
      <c r="D28" s="283" t="s">
        <v>358</v>
      </c>
      <c r="E28" s="286" t="s">
        <v>359</v>
      </c>
      <c r="F28" s="286"/>
      <c r="G28" s="266" t="n">
        <v>3</v>
      </c>
    </row>
    <row r="29" customFormat="false" ht="25.3" hidden="false" customHeight="false" outlineLevel="0" collapsed="false">
      <c r="A29" s="282" t="n">
        <v>20</v>
      </c>
      <c r="B29" s="287" t="str">
        <f aca="false">B28</f>
        <v>Letiția Bărbuică</v>
      </c>
      <c r="C29" s="284" t="s">
        <v>360</v>
      </c>
      <c r="D29" s="283" t="s">
        <v>361</v>
      </c>
      <c r="E29" s="286" t="s">
        <v>362</v>
      </c>
      <c r="F29" s="286"/>
      <c r="G29" s="266" t="n">
        <v>5</v>
      </c>
    </row>
    <row r="30" customFormat="false" ht="27.7" hidden="false" customHeight="false" outlineLevel="0" collapsed="false">
      <c r="A30" s="282" t="n">
        <v>21</v>
      </c>
      <c r="B30" s="290" t="str">
        <f aca="false">B29</f>
        <v>Letiția Bărbuică</v>
      </c>
      <c r="C30" s="291" t="s">
        <v>363</v>
      </c>
      <c r="D30" s="298" t="s">
        <v>364</v>
      </c>
      <c r="E30" s="299" t="s">
        <v>365</v>
      </c>
      <c r="F30" s="299"/>
      <c r="G30" s="300" t="n">
        <v>5</v>
      </c>
      <c r="H30" s="301"/>
      <c r="I30" s="301"/>
      <c r="J30" s="301"/>
    </row>
    <row r="31" customFormat="false" ht="27.7" hidden="false" customHeight="false" outlineLevel="0" collapsed="false">
      <c r="A31" s="282" t="n">
        <v>22</v>
      </c>
      <c r="B31" s="302" t="str">
        <f aca="false">B30</f>
        <v>Letiția Bărbuică</v>
      </c>
      <c r="C31" s="303" t="s">
        <v>366</v>
      </c>
      <c r="D31" s="298" t="s">
        <v>367</v>
      </c>
      <c r="E31" s="299" t="s">
        <v>368</v>
      </c>
      <c r="F31" s="299"/>
      <c r="G31" s="300" t="n">
        <v>5</v>
      </c>
      <c r="H31" s="301"/>
      <c r="I31" s="301"/>
      <c r="J31" s="301"/>
    </row>
    <row r="32" customFormat="false" ht="39.75" hidden="false" customHeight="true" outlineLevel="0" collapsed="false">
      <c r="A32" s="282" t="n">
        <v>23</v>
      </c>
      <c r="B32" s="287" t="str">
        <f aca="false">B31</f>
        <v>Letiția Bărbuică</v>
      </c>
      <c r="C32" s="284" t="s">
        <v>369</v>
      </c>
      <c r="D32" s="120" t="s">
        <v>370</v>
      </c>
      <c r="E32" s="120" t="s">
        <v>371</v>
      </c>
      <c r="F32" s="120"/>
      <c r="G32" s="140" t="n">
        <v>5</v>
      </c>
    </row>
    <row r="33" customFormat="false" ht="73.45" hidden="false" customHeight="false" outlineLevel="0" collapsed="false">
      <c r="A33" s="282" t="n">
        <v>24</v>
      </c>
      <c r="B33" s="287" t="str">
        <f aca="false">B32</f>
        <v>Letiția Bărbuică</v>
      </c>
      <c r="C33" s="284" t="s">
        <v>372</v>
      </c>
      <c r="D33" s="120" t="s">
        <v>373</v>
      </c>
      <c r="E33" s="304" t="n">
        <v>41040</v>
      </c>
      <c r="F33" s="304"/>
      <c r="G33" s="140" t="n">
        <v>3</v>
      </c>
    </row>
    <row r="34" customFormat="false" ht="27.7" hidden="false" customHeight="true" outlineLevel="0" collapsed="false">
      <c r="A34" s="282" t="n">
        <v>25</v>
      </c>
      <c r="B34" s="287" t="str">
        <f aca="false">B33</f>
        <v>Letiția Bărbuică</v>
      </c>
      <c r="C34" s="289" t="s">
        <v>374</v>
      </c>
      <c r="D34" s="120" t="s">
        <v>375</v>
      </c>
      <c r="E34" s="120" t="s">
        <v>376</v>
      </c>
      <c r="F34" s="120"/>
      <c r="G34" s="140" t="n">
        <v>3</v>
      </c>
    </row>
    <row r="35" customFormat="false" ht="27.7" hidden="false" customHeight="true" outlineLevel="0" collapsed="false">
      <c r="A35" s="282" t="n">
        <v>26</v>
      </c>
      <c r="B35" s="287" t="str">
        <f aca="false">B34</f>
        <v>Letiția Bărbuică</v>
      </c>
      <c r="C35" s="289" t="s">
        <v>377</v>
      </c>
      <c r="D35" s="120" t="s">
        <v>378</v>
      </c>
      <c r="E35" s="120" t="s">
        <v>379</v>
      </c>
      <c r="F35" s="120"/>
      <c r="G35" s="140" t="n">
        <v>3</v>
      </c>
    </row>
    <row r="36" customFormat="false" ht="25.3" hidden="false" customHeight="false" outlineLevel="0" collapsed="false">
      <c r="A36" s="282" t="n">
        <v>27</v>
      </c>
      <c r="B36" s="287" t="str">
        <f aca="false">B35</f>
        <v>Letiția Bărbuică</v>
      </c>
      <c r="C36" s="289" t="s">
        <v>380</v>
      </c>
      <c r="D36" s="120" t="s">
        <v>381</v>
      </c>
      <c r="E36" s="304" t="n">
        <v>40851</v>
      </c>
      <c r="F36" s="304"/>
      <c r="G36" s="140" t="n">
        <v>3</v>
      </c>
    </row>
    <row r="37" customFormat="false" ht="25.3" hidden="false" customHeight="false" outlineLevel="0" collapsed="false">
      <c r="A37" s="282" t="n">
        <v>28</v>
      </c>
      <c r="B37" s="120" t="str">
        <f aca="false">B36</f>
        <v>Letiția Bărbuică</v>
      </c>
      <c r="C37" s="289" t="s">
        <v>382</v>
      </c>
      <c r="D37" s="120" t="s">
        <v>383</v>
      </c>
      <c r="E37" s="304" t="n">
        <v>40976</v>
      </c>
      <c r="F37" s="304"/>
      <c r="G37" s="140" t="n">
        <v>3</v>
      </c>
    </row>
    <row r="38" customFormat="false" ht="13.8" hidden="false" customHeight="false" outlineLevel="0" collapsed="false">
      <c r="A38" s="305" t="n">
        <v>27</v>
      </c>
      <c r="B38" s="127"/>
      <c r="C38" s="306"/>
      <c r="D38" s="127"/>
      <c r="E38" s="127"/>
      <c r="F38" s="127"/>
      <c r="G38" s="276"/>
    </row>
    <row r="39" customFormat="false" ht="13.8" hidden="false" customHeight="false" outlineLevel="0" collapsed="false">
      <c r="A39" s="307"/>
      <c r="B39" s="1"/>
      <c r="C39" s="1"/>
      <c r="D39" s="226"/>
      <c r="E39" s="1"/>
      <c r="F39" s="279" t="str">
        <f aca="false">"Total "&amp;LEFT(A7,4)</f>
        <v>Total I11c</v>
      </c>
      <c r="G39" s="160" t="n">
        <f aca="false">SUM(G10:G38)</f>
        <v>120</v>
      </c>
    </row>
  </sheetData>
  <mergeCells count="30">
    <mergeCell ref="A6:G6"/>
    <mergeCell ref="A7:G7"/>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tabColor rgb="FF9BBB59"/>
    <pageSetUpPr fitToPage="false"/>
  </sheetPr>
  <dimension ref="A1:K22"/>
  <sheetViews>
    <sheetView showFormulas="false" showGridLines="true" showRowColHeaders="false" showZeros="true" rightToLeft="false" tabSelected="false" showOutlineSymbols="true" defaultGridColor="true" view="normal" topLeftCell="A10" colorId="64" zoomScale="100" zoomScaleNormal="100" zoomScalePageLayoutView="100" workbookViewId="0">
      <selection pane="topLeft" activeCell="F12" activeCellId="0" sqref="F12"/>
    </sheetView>
  </sheetViews>
  <sheetFormatPr defaultRowHeight="15"/>
  <cols>
    <col collapsed="false" hidden="false" max="1" min="1" style="0" width="5.83163265306122"/>
    <col collapsed="false" hidden="false" max="2" min="2" style="0" width="11.3418367346939"/>
    <col collapsed="false" hidden="false" max="3" min="3" style="0" width="48.3826530612245"/>
    <col collapsed="false" hidden="false" max="4" min="4" style="0" width="26.6734693877551"/>
    <col collapsed="false" hidden="false" max="5" min="5" style="0" width="15.8775510204082"/>
    <col collapsed="false" hidden="false" max="6" min="6" style="0" width="13.3928571428571"/>
    <col collapsed="false" hidden="false" max="7" min="7" style="0" width="10.8010204081633"/>
    <col collapsed="false" hidden="false" max="8" min="8" style="0" width="10.4744897959184"/>
    <col collapsed="false" hidden="false" max="1025" min="9" style="0" width="8.85714285714286"/>
  </cols>
  <sheetData>
    <row r="1" customFormat="false" ht="15.75" hidden="false" customHeight="false" outlineLevel="0" collapsed="false">
      <c r="A1" s="66" t="str">
        <f aca="false">'Date initiale'!C3</f>
        <v>Universitatea de Arhitectură și Urbanism "Ion Mincu" București</v>
      </c>
      <c r="B1" s="66"/>
      <c r="C1" s="66"/>
      <c r="D1" s="256"/>
      <c r="E1" s="256"/>
      <c r="F1" s="256"/>
    </row>
    <row r="2" customFormat="false" ht="15.75" hidden="false" customHeight="false" outlineLevel="0" collapsed="false">
      <c r="A2" s="66" t="str">
        <f aca="false">'Date initiale'!B4&amp;" "&amp;'Date initiale'!C4</f>
        <v>Facultatea ARHITECTURA</v>
      </c>
      <c r="B2" s="66"/>
      <c r="C2" s="66"/>
      <c r="D2" s="256"/>
      <c r="E2" s="256"/>
      <c r="F2" s="256"/>
    </row>
    <row r="3" customFormat="false" ht="15.75" hidden="false" customHeight="false" outlineLevel="0" collapsed="false">
      <c r="A3" s="66" t="str">
        <f aca="false">'Date initiale'!B5&amp;" "&amp;'Date initiale'!C5</f>
        <v>Departamentul Sinteza in proiectrae</v>
      </c>
      <c r="B3" s="66"/>
      <c r="C3" s="66"/>
      <c r="D3" s="256"/>
      <c r="E3" s="256"/>
      <c r="F3" s="256"/>
    </row>
    <row r="4" customFormat="false" ht="15.75" hidden="false" customHeight="false" outlineLevel="0" collapsed="false">
      <c r="A4" s="70" t="str">
        <f aca="false">'Date initiale'!C6&amp;", "&amp;'Date initiale'!C7</f>
        <v>Bărbuică Letiția, C10</v>
      </c>
      <c r="B4" s="70"/>
      <c r="C4" s="70"/>
      <c r="D4" s="256"/>
      <c r="E4" s="256"/>
      <c r="F4" s="256"/>
    </row>
    <row r="5" customFormat="false" ht="15.75" hidden="false" customHeight="false" outlineLevel="0" collapsed="false">
      <c r="A5" s="70"/>
      <c r="B5" s="70"/>
      <c r="C5" s="70"/>
      <c r="D5" s="256"/>
      <c r="E5" s="256"/>
      <c r="F5" s="256"/>
    </row>
    <row r="6" customFormat="false" ht="15.75" hidden="false" customHeight="false" outlineLevel="0" collapsed="false">
      <c r="A6" s="71" t="s">
        <v>178</v>
      </c>
      <c r="B6" s="71"/>
      <c r="C6" s="71"/>
      <c r="D6" s="71"/>
      <c r="E6" s="71"/>
      <c r="F6" s="71"/>
      <c r="G6" s="71"/>
      <c r="H6" s="71"/>
    </row>
    <row r="7" customFormat="false" ht="50.25" hidden="false" customHeight="true" outlineLevel="0" collapsed="false">
      <c r="A7" s="161" t="str">
        <f aca="false">'Descriere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161"/>
      <c r="C7" s="161"/>
      <c r="D7" s="161"/>
      <c r="E7" s="161"/>
      <c r="F7" s="161"/>
      <c r="G7" s="161"/>
      <c r="H7" s="161"/>
      <c r="I7" s="308"/>
      <c r="K7" s="308"/>
    </row>
    <row r="8" customFormat="false" ht="16.5" hidden="false" customHeight="false" outlineLevel="0" collapsed="false">
      <c r="A8" s="309"/>
      <c r="B8" s="309"/>
      <c r="C8" s="309"/>
      <c r="D8" s="309"/>
      <c r="E8" s="309"/>
      <c r="F8" s="309"/>
      <c r="G8" s="309"/>
      <c r="H8" s="309"/>
    </row>
    <row r="9" customFormat="false" ht="46.5" hidden="false" customHeight="true" outlineLevel="0" collapsed="false">
      <c r="A9" s="73" t="s">
        <v>179</v>
      </c>
      <c r="B9" s="258" t="s">
        <v>384</v>
      </c>
      <c r="C9" s="310" t="s">
        <v>385</v>
      </c>
      <c r="D9" s="310" t="s">
        <v>386</v>
      </c>
      <c r="E9" s="258" t="s">
        <v>387</v>
      </c>
      <c r="F9" s="258" t="s">
        <v>388</v>
      </c>
      <c r="G9" s="310" t="s">
        <v>184</v>
      </c>
      <c r="H9" s="232" t="s">
        <v>26</v>
      </c>
      <c r="J9" s="78" t="s">
        <v>188</v>
      </c>
    </row>
    <row r="10" customFormat="false" ht="40.8" hidden="false" customHeight="false" outlineLevel="0" collapsed="false">
      <c r="A10" s="260" t="n">
        <v>1</v>
      </c>
      <c r="B10" s="311" t="n">
        <v>325</v>
      </c>
      <c r="C10" s="312" t="s">
        <v>389</v>
      </c>
      <c r="D10" s="313" t="s">
        <v>390</v>
      </c>
      <c r="E10" s="314" t="s">
        <v>391</v>
      </c>
      <c r="F10" s="315" t="s">
        <v>392</v>
      </c>
      <c r="G10" s="315" t="n">
        <v>2014</v>
      </c>
      <c r="H10" s="316" t="n">
        <v>20</v>
      </c>
      <c r="J10" s="86" t="s">
        <v>393</v>
      </c>
      <c r="K10" s="60" t="s">
        <v>394</v>
      </c>
    </row>
    <row r="11" customFormat="false" ht="37.2" hidden="false" customHeight="false" outlineLevel="0" collapsed="false">
      <c r="A11" s="317" t="n">
        <f aca="false">A10+1</f>
        <v>2</v>
      </c>
      <c r="B11" s="311" t="n">
        <v>126</v>
      </c>
      <c r="C11" s="312" t="s">
        <v>395</v>
      </c>
      <c r="D11" s="313" t="s">
        <v>396</v>
      </c>
      <c r="E11" s="314" t="str">
        <f aca="false">E10</f>
        <v>autorizat, executat</v>
      </c>
      <c r="F11" s="318" t="s">
        <v>397</v>
      </c>
      <c r="G11" s="318" t="n">
        <v>2006</v>
      </c>
      <c r="H11" s="140" t="n">
        <v>20</v>
      </c>
    </row>
    <row r="12" customFormat="false" ht="75.6" hidden="false" customHeight="false" outlineLevel="0" collapsed="false">
      <c r="A12" s="317" t="n">
        <f aca="false">A11+1</f>
        <v>3</v>
      </c>
      <c r="B12" s="319" t="s">
        <v>398</v>
      </c>
      <c r="C12" s="312" t="s">
        <v>399</v>
      </c>
      <c r="D12" s="319" t="s">
        <v>398</v>
      </c>
      <c r="E12" s="314" t="str">
        <f aca="false">E11</f>
        <v>autorizat, executat</v>
      </c>
      <c r="F12" s="318" t="s">
        <v>400</v>
      </c>
      <c r="G12" s="318" t="n">
        <v>2007</v>
      </c>
      <c r="H12" s="140" t="n">
        <v>30</v>
      </c>
    </row>
    <row r="13" customFormat="false" ht="15" hidden="false" customHeight="false" outlineLevel="0" collapsed="false">
      <c r="A13" s="317" t="n">
        <f aca="false">A12+1</f>
        <v>4</v>
      </c>
      <c r="B13" s="120"/>
      <c r="C13" s="120"/>
      <c r="D13" s="120"/>
      <c r="E13" s="120"/>
      <c r="F13" s="120"/>
      <c r="G13" s="120"/>
      <c r="H13" s="140"/>
    </row>
    <row r="14" customFormat="false" ht="15" hidden="false" customHeight="false" outlineLevel="0" collapsed="false">
      <c r="A14" s="317" t="n">
        <f aca="false">A13+1</f>
        <v>5</v>
      </c>
      <c r="B14" s="120"/>
      <c r="C14" s="120"/>
      <c r="D14" s="120"/>
      <c r="E14" s="120"/>
      <c r="F14" s="120"/>
      <c r="G14" s="120"/>
      <c r="H14" s="140"/>
    </row>
    <row r="15" customFormat="false" ht="15" hidden="false" customHeight="false" outlineLevel="0" collapsed="false">
      <c r="A15" s="317" t="n">
        <f aca="false">A14+1</f>
        <v>6</v>
      </c>
      <c r="B15" s="120"/>
      <c r="C15" s="120"/>
      <c r="D15" s="120"/>
      <c r="E15" s="120"/>
      <c r="F15" s="120"/>
      <c r="G15" s="120"/>
      <c r="H15" s="140"/>
    </row>
    <row r="16" customFormat="false" ht="15" hidden="false" customHeight="false" outlineLevel="0" collapsed="false">
      <c r="A16" s="317" t="n">
        <f aca="false">A15+1</f>
        <v>7</v>
      </c>
      <c r="B16" s="120"/>
      <c r="C16" s="120"/>
      <c r="D16" s="120"/>
      <c r="E16" s="120"/>
      <c r="F16" s="120"/>
      <c r="G16" s="120"/>
      <c r="H16" s="140"/>
    </row>
    <row r="17" customFormat="false" ht="15" hidden="false" customHeight="false" outlineLevel="0" collapsed="false">
      <c r="A17" s="317" t="n">
        <f aca="false">A16+1</f>
        <v>8</v>
      </c>
      <c r="B17" s="120"/>
      <c r="C17" s="120"/>
      <c r="D17" s="120"/>
      <c r="E17" s="120"/>
      <c r="F17" s="120"/>
      <c r="G17" s="120"/>
      <c r="H17" s="140"/>
    </row>
    <row r="18" customFormat="false" ht="15" hidden="false" customHeight="false" outlineLevel="0" collapsed="false">
      <c r="A18" s="267" t="n">
        <f aca="false">A17+1</f>
        <v>9</v>
      </c>
      <c r="B18" s="120"/>
      <c r="C18" s="120"/>
      <c r="D18" s="120"/>
      <c r="E18" s="120"/>
      <c r="F18" s="120"/>
      <c r="G18" s="120"/>
      <c r="H18" s="200"/>
    </row>
    <row r="19" customFormat="false" ht="15.75" hidden="false" customHeight="false" outlineLevel="0" collapsed="false">
      <c r="A19" s="320" t="n">
        <f aca="false">A18+1</f>
        <v>10</v>
      </c>
      <c r="B19" s="127"/>
      <c r="C19" s="306"/>
      <c r="D19" s="127"/>
      <c r="E19" s="127"/>
      <c r="F19" s="127"/>
      <c r="G19" s="127"/>
      <c r="H19" s="276"/>
    </row>
    <row r="20" customFormat="false" ht="15.75" hidden="false" customHeight="false" outlineLevel="0" collapsed="false">
      <c r="A20" s="307"/>
      <c r="B20" s="1"/>
      <c r="C20" s="1"/>
      <c r="D20" s="1"/>
      <c r="E20" s="1"/>
      <c r="F20" s="1"/>
      <c r="G20" s="279" t="str">
        <f aca="false">"Total "&amp;LEFT(A7,3)</f>
        <v>Total I12</v>
      </c>
      <c r="H20" s="160" t="n">
        <f aca="false">SUM(H10:H19)</f>
        <v>70</v>
      </c>
    </row>
    <row r="22" customFormat="false" ht="53.25" hidden="false" customHeight="true" outlineLevel="0" collapsed="false">
      <c r="A22"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106"/>
      <c r="C22" s="106"/>
      <c r="D22" s="106"/>
      <c r="E22" s="106"/>
      <c r="F22" s="106"/>
      <c r="G22" s="106"/>
      <c r="H22" s="106"/>
    </row>
  </sheetData>
  <mergeCells count="3">
    <mergeCell ref="A6:H6"/>
    <mergeCell ref="A7:H7"/>
    <mergeCell ref="A22:H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C3D69B"/>
    <pageSetUpPr fitToPage="false"/>
  </sheetPr>
  <dimension ref="B1:C10"/>
  <sheetViews>
    <sheetView showFormulas="false" showGridLines="false" showRowColHeaders="false" showZeros="true" rightToLeft="false" tabSelected="false" showOutlineSymbols="true" defaultGridColor="true" view="normal" topLeftCell="A1" colorId="64" zoomScale="130" zoomScaleNormal="130" zoomScalePageLayoutView="100" workbookViewId="0">
      <selection pane="topLeft" activeCell="C19" activeCellId="0" sqref="C19"/>
    </sheetView>
  </sheetViews>
  <sheetFormatPr defaultRowHeight="15"/>
  <cols>
    <col collapsed="false" hidden="false" max="1" min="1" style="0" width="9.93367346938776"/>
    <col collapsed="false" hidden="false" max="2" min="2" style="0" width="31.8571428571429"/>
    <col collapsed="false" hidden="false" max="3" min="3" style="0" width="43.7397959183673"/>
    <col collapsed="false" hidden="false" max="1025" min="4" style="0" width="8.85714285714286"/>
  </cols>
  <sheetData>
    <row r="1" customFormat="false" ht="15" hidden="false" customHeight="false" outlineLevel="0" collapsed="false">
      <c r="B1" s="8" t="s">
        <v>6</v>
      </c>
    </row>
    <row r="3" customFormat="false" ht="31.5" hidden="false" customHeight="false" outlineLevel="0" collapsed="false">
      <c r="B3" s="9" t="s">
        <v>7</v>
      </c>
      <c r="C3" s="10" t="s">
        <v>8</v>
      </c>
    </row>
    <row r="4" customFormat="false" ht="15.75" hidden="false" customHeight="false" outlineLevel="0" collapsed="false">
      <c r="B4" s="9" t="s">
        <v>9</v>
      </c>
      <c r="C4" s="11" t="s">
        <v>10</v>
      </c>
    </row>
    <row r="5" customFormat="false" ht="15.75" hidden="false" customHeight="false" outlineLevel="0" collapsed="false">
      <c r="B5" s="9" t="s">
        <v>11</v>
      </c>
      <c r="C5" s="11" t="s">
        <v>12</v>
      </c>
    </row>
    <row r="6" customFormat="false" ht="15.75" hidden="false" customHeight="false" outlineLevel="0" collapsed="false">
      <c r="B6" s="12" t="s">
        <v>13</v>
      </c>
      <c r="C6" s="11" t="s">
        <v>14</v>
      </c>
    </row>
    <row r="7" customFormat="false" ht="15" hidden="false" customHeight="false" outlineLevel="0" collapsed="false">
      <c r="B7" s="9" t="s">
        <v>15</v>
      </c>
      <c r="C7" s="13" t="s">
        <v>16</v>
      </c>
    </row>
    <row r="8" customFormat="false" ht="15.75" hidden="false" customHeight="false" outlineLevel="0" collapsed="false">
      <c r="B8" s="9" t="s">
        <v>17</v>
      </c>
      <c r="C8" s="11" t="s">
        <v>18</v>
      </c>
    </row>
    <row r="9" customFormat="false" ht="15.75" hidden="false" customHeight="false" outlineLevel="0" collapsed="false">
      <c r="B9" s="14" t="s">
        <v>19</v>
      </c>
      <c r="C9" s="15" t="s">
        <v>20</v>
      </c>
    </row>
    <row r="10" customFormat="false" ht="15" hidden="false" customHeight="true" outlineLevel="0" collapsed="false">
      <c r="B10" s="14" t="s">
        <v>21</v>
      </c>
      <c r="C10" s="16"/>
    </row>
  </sheetData>
  <printOptions headings="false" gridLines="false" gridLinesSet="true" horizontalCentered="false" verticalCentered="false"/>
  <pageMargins left="0.7875" right="0.590277777777778"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tabColor rgb="FF9BBB59"/>
    <pageSetUpPr fitToPage="false"/>
  </sheetPr>
  <dimension ref="A1:K30"/>
  <sheetViews>
    <sheetView showFormulas="false" showGridLines="true" showRowColHeaders="false" showZeros="true" rightToLeft="false" tabSelected="false" showOutlineSymbols="true" defaultGridColor="true" view="normal" topLeftCell="A16" colorId="64" zoomScale="100" zoomScaleNormal="100" zoomScalePageLayoutView="100" workbookViewId="0">
      <selection pane="topLeft" activeCell="I25" activeCellId="0" sqref="I25"/>
    </sheetView>
  </sheetViews>
  <sheetFormatPr defaultRowHeight="13.8"/>
  <cols>
    <col collapsed="false" hidden="false" max="1" min="1" style="0" width="5.83163265306122"/>
    <col collapsed="false" hidden="false" max="2" min="2" style="0" width="11.3418367346939"/>
    <col collapsed="false" hidden="false" max="3" min="3" style="0" width="48.3826530612245"/>
    <col collapsed="false" hidden="false" max="4" min="4" style="0" width="26.6734693877551"/>
    <col collapsed="false" hidden="false" max="5" min="5" style="0" width="15.8775510204082"/>
    <col collapsed="false" hidden="false" max="6" min="6" style="0" width="13.3928571428571"/>
    <col collapsed="false" hidden="false" max="7" min="7" style="0" width="10.8010204081633"/>
    <col collapsed="false" hidden="false" max="8" min="8" style="0" width="10.4744897959184"/>
    <col collapsed="false" hidden="false" max="1025" min="9" style="0" width="8.85714285714286"/>
  </cols>
  <sheetData>
    <row r="1" customFormat="false" ht="15.75" hidden="false" customHeight="false" outlineLevel="0" collapsed="false">
      <c r="A1" s="66" t="str">
        <f aca="false">'Date initiale'!C3</f>
        <v>Universitatea de Arhitectură și Urbanism "Ion Mincu" București</v>
      </c>
      <c r="B1" s="66"/>
      <c r="C1" s="66"/>
      <c r="D1" s="256"/>
    </row>
    <row r="2" customFormat="false" ht="15.75" hidden="false" customHeight="false" outlineLevel="0" collapsed="false">
      <c r="A2" s="66" t="str">
        <f aca="false">'Date initiale'!B4&amp;" "&amp;'Date initiale'!C4</f>
        <v>Facultatea ARHITECTURA</v>
      </c>
      <c r="B2" s="66"/>
      <c r="C2" s="66"/>
      <c r="D2" s="256"/>
    </row>
    <row r="3" customFormat="false" ht="15.75" hidden="false" customHeight="false" outlineLevel="0" collapsed="false">
      <c r="A3" s="66" t="str">
        <f aca="false">'Date initiale'!B5&amp;" "&amp;'Date initiale'!C5</f>
        <v>Departamentul Sinteza in proiectrae</v>
      </c>
      <c r="B3" s="66"/>
      <c r="C3" s="66"/>
      <c r="D3" s="25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321" t="s">
        <v>178</v>
      </c>
      <c r="B6" s="321"/>
      <c r="C6" s="321"/>
      <c r="D6" s="321"/>
      <c r="E6" s="321"/>
      <c r="F6" s="321"/>
      <c r="G6" s="321"/>
      <c r="H6" s="321"/>
    </row>
    <row r="7" customFormat="false" ht="36" hidden="false" customHeight="true" outlineLevel="0" collapsed="false">
      <c r="A7" s="161" t="str">
        <f aca="false">'Descriere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161"/>
      <c r="C7" s="161"/>
      <c r="D7" s="161"/>
      <c r="E7" s="161"/>
      <c r="F7" s="161"/>
      <c r="G7" s="161"/>
      <c r="H7" s="161"/>
    </row>
    <row r="8" customFormat="false" ht="16.5" hidden="false" customHeight="false" outlineLevel="0" collapsed="false">
      <c r="A8" s="309"/>
      <c r="B8" s="309"/>
      <c r="C8" s="309"/>
      <c r="D8" s="309"/>
      <c r="E8" s="309"/>
      <c r="F8" s="309"/>
      <c r="G8" s="309"/>
      <c r="H8" s="309"/>
    </row>
    <row r="9" customFormat="false" ht="54" hidden="false" customHeight="true" outlineLevel="0" collapsed="false">
      <c r="A9" s="73" t="s">
        <v>179</v>
      </c>
      <c r="B9" s="258" t="s">
        <v>384</v>
      </c>
      <c r="C9" s="310" t="s">
        <v>385</v>
      </c>
      <c r="D9" s="310" t="s">
        <v>386</v>
      </c>
      <c r="E9" s="258" t="s">
        <v>387</v>
      </c>
      <c r="F9" s="258" t="s">
        <v>388</v>
      </c>
      <c r="G9" s="310" t="s">
        <v>184</v>
      </c>
      <c r="H9" s="232" t="s">
        <v>26</v>
      </c>
      <c r="J9" s="78" t="s">
        <v>188</v>
      </c>
    </row>
    <row r="10" customFormat="false" ht="14.4" hidden="false" customHeight="false" outlineLevel="0" collapsed="false">
      <c r="A10" s="283" t="n">
        <v>1</v>
      </c>
      <c r="B10" s="322" t="n">
        <v>121</v>
      </c>
      <c r="C10" s="323" t="s">
        <v>401</v>
      </c>
      <c r="D10" s="322" t="s">
        <v>402</v>
      </c>
      <c r="E10" s="322" t="s">
        <v>403</v>
      </c>
      <c r="F10" s="322" t="s">
        <v>392</v>
      </c>
      <c r="G10" s="322" t="n">
        <v>2005</v>
      </c>
      <c r="H10" s="324" t="n">
        <v>15</v>
      </c>
      <c r="J10" s="86" t="s">
        <v>404</v>
      </c>
      <c r="K10" s="0" t="s">
        <v>394</v>
      </c>
    </row>
    <row r="11" customFormat="false" ht="27.6" hidden="false" customHeight="false" outlineLevel="0" collapsed="false">
      <c r="A11" s="283" t="n">
        <v>2</v>
      </c>
      <c r="B11" s="325" t="s">
        <v>398</v>
      </c>
      <c r="C11" s="312" t="s">
        <v>405</v>
      </c>
      <c r="D11" s="325" t="s">
        <v>406</v>
      </c>
      <c r="E11" s="325" t="str">
        <f aca="false">E10</f>
        <v>executat</v>
      </c>
      <c r="F11" s="325" t="s">
        <v>407</v>
      </c>
      <c r="G11" s="325" t="n">
        <v>2002</v>
      </c>
      <c r="H11" s="326" t="n">
        <v>15</v>
      </c>
    </row>
    <row r="12" customFormat="false" ht="27.6" hidden="false" customHeight="false" outlineLevel="0" collapsed="false">
      <c r="A12" s="283" t="n">
        <v>3</v>
      </c>
      <c r="B12" s="325" t="n">
        <v>355</v>
      </c>
      <c r="C12" s="327" t="s">
        <v>408</v>
      </c>
      <c r="D12" s="325" t="s">
        <v>409</v>
      </c>
      <c r="E12" s="325" t="str">
        <f aca="false">E11</f>
        <v>executat</v>
      </c>
      <c r="F12" s="325" t="str">
        <f aca="false">F10</f>
        <v>sef de proiect</v>
      </c>
      <c r="G12" s="325" t="n">
        <v>2017</v>
      </c>
      <c r="H12" s="326" t="n">
        <v>15</v>
      </c>
    </row>
    <row r="13" customFormat="false" ht="27.6" hidden="false" customHeight="false" outlineLevel="0" collapsed="false">
      <c r="A13" s="283" t="n">
        <v>4</v>
      </c>
      <c r="B13" s="325" t="n">
        <v>350</v>
      </c>
      <c r="C13" s="328" t="s">
        <v>410</v>
      </c>
      <c r="D13" s="325" t="s">
        <v>411</v>
      </c>
      <c r="E13" s="325" t="str">
        <f aca="false">E12</f>
        <v>executat</v>
      </c>
      <c r="F13" s="325" t="str">
        <f aca="false">F12</f>
        <v>sef de proiect</v>
      </c>
      <c r="G13" s="325" t="n">
        <v>2016</v>
      </c>
      <c r="H13" s="326" t="n">
        <v>15</v>
      </c>
    </row>
    <row r="14" customFormat="false" ht="27.6" hidden="false" customHeight="false" outlineLevel="0" collapsed="false">
      <c r="A14" s="283" t="n">
        <v>5</v>
      </c>
      <c r="B14" s="325" t="n">
        <v>321</v>
      </c>
      <c r="C14" s="312" t="s">
        <v>412</v>
      </c>
      <c r="D14" s="325" t="s">
        <v>413</v>
      </c>
      <c r="E14" s="325" t="str">
        <f aca="false">E13</f>
        <v>executat</v>
      </c>
      <c r="F14" s="325" t="str">
        <f aca="false">F13</f>
        <v>sef de proiect</v>
      </c>
      <c r="G14" s="325" t="n">
        <v>2013</v>
      </c>
      <c r="H14" s="326" t="n">
        <v>15</v>
      </c>
    </row>
    <row r="15" customFormat="false" ht="27.6" hidden="false" customHeight="false" outlineLevel="0" collapsed="false">
      <c r="A15" s="283" t="n">
        <v>6</v>
      </c>
      <c r="B15" s="325" t="n">
        <v>326</v>
      </c>
      <c r="C15" s="329" t="s">
        <v>414</v>
      </c>
      <c r="D15" s="325" t="s">
        <v>415</v>
      </c>
      <c r="E15" s="325" t="str">
        <f aca="false">E14</f>
        <v>executat</v>
      </c>
      <c r="F15" s="325" t="s">
        <v>416</v>
      </c>
      <c r="G15" s="325" t="n">
        <v>2014</v>
      </c>
      <c r="H15" s="326" t="n">
        <f aca="false">15/2</f>
        <v>7.5</v>
      </c>
    </row>
    <row r="16" customFormat="false" ht="14.65" hidden="false" customHeight="false" outlineLevel="0" collapsed="false">
      <c r="A16" s="283" t="n">
        <v>7</v>
      </c>
      <c r="B16" s="325" t="n">
        <v>324</v>
      </c>
      <c r="C16" s="330" t="s">
        <v>417</v>
      </c>
      <c r="D16" s="325" t="s">
        <v>418</v>
      </c>
      <c r="E16" s="325" t="str">
        <f aca="false">E14</f>
        <v>executat</v>
      </c>
      <c r="F16" s="325" t="str">
        <f aca="false">F14</f>
        <v>sef de proiect</v>
      </c>
      <c r="G16" s="325" t="n">
        <v>2014</v>
      </c>
      <c r="H16" s="326" t="n">
        <v>15</v>
      </c>
    </row>
    <row r="17" customFormat="false" ht="27.6" hidden="false" customHeight="false" outlineLevel="0" collapsed="false">
      <c r="A17" s="283" t="n">
        <v>8</v>
      </c>
      <c r="B17" s="325" t="n">
        <v>146</v>
      </c>
      <c r="C17" s="312" t="s">
        <v>419</v>
      </c>
      <c r="D17" s="325" t="s">
        <v>420</v>
      </c>
      <c r="E17" s="331" t="s">
        <v>403</v>
      </c>
      <c r="F17" s="331" t="str">
        <f aca="false">F16</f>
        <v>sef de proiect</v>
      </c>
      <c r="G17" s="325" t="n">
        <v>2010</v>
      </c>
      <c r="H17" s="326" t="n">
        <v>15</v>
      </c>
    </row>
    <row r="18" customFormat="false" ht="14.65" hidden="false" customHeight="false" outlineLevel="0" collapsed="false">
      <c r="A18" s="283" t="n">
        <v>9</v>
      </c>
      <c r="B18" s="325" t="n">
        <v>305</v>
      </c>
      <c r="C18" s="332" t="s">
        <v>421</v>
      </c>
      <c r="D18" s="325" t="s">
        <v>422</v>
      </c>
      <c r="E18" s="325" t="s">
        <v>423</v>
      </c>
      <c r="F18" s="325" t="s">
        <v>392</v>
      </c>
      <c r="G18" s="325" t="n">
        <v>2008</v>
      </c>
      <c r="H18" s="326" t="n">
        <v>10</v>
      </c>
    </row>
    <row r="19" s="335" customFormat="true" ht="27.6" hidden="false" customHeight="false" outlineLevel="0" collapsed="false">
      <c r="A19" s="283" t="n">
        <v>10</v>
      </c>
      <c r="B19" s="331" t="n">
        <v>402</v>
      </c>
      <c r="C19" s="312" t="s">
        <v>424</v>
      </c>
      <c r="D19" s="333" t="s">
        <v>411</v>
      </c>
      <c r="E19" s="331" t="s">
        <v>403</v>
      </c>
      <c r="F19" s="331" t="str">
        <f aca="false">F18</f>
        <v>sef de proiect</v>
      </c>
      <c r="G19" s="331" t="n">
        <v>2007</v>
      </c>
      <c r="H19" s="334" t="n">
        <v>15</v>
      </c>
    </row>
    <row r="20" customFormat="false" ht="27.6" hidden="false" customHeight="false" outlineLevel="0" collapsed="false">
      <c r="A20" s="283" t="n">
        <v>11</v>
      </c>
      <c r="B20" s="331" t="n">
        <v>302</v>
      </c>
      <c r="C20" s="312" t="s">
        <v>425</v>
      </c>
      <c r="D20" s="331" t="s">
        <v>426</v>
      </c>
      <c r="E20" s="331" t="s">
        <v>423</v>
      </c>
      <c r="F20" s="331" t="s">
        <v>416</v>
      </c>
      <c r="G20" s="331" t="n">
        <v>2007</v>
      </c>
      <c r="H20" s="334" t="n">
        <v>5</v>
      </c>
    </row>
    <row r="21" customFormat="false" ht="27.6" hidden="false" customHeight="false" outlineLevel="0" collapsed="false">
      <c r="A21" s="283" t="n">
        <v>12</v>
      </c>
      <c r="B21" s="331" t="n">
        <v>306</v>
      </c>
      <c r="C21" s="312" t="s">
        <v>427</v>
      </c>
      <c r="D21" s="331" t="s">
        <v>428</v>
      </c>
      <c r="E21" s="331" t="str">
        <f aca="false">E20</f>
        <v>autorizat</v>
      </c>
      <c r="F21" s="331" t="str">
        <f aca="false">F19</f>
        <v>sef de proiect</v>
      </c>
      <c r="G21" s="331"/>
      <c r="H21" s="334" t="n">
        <v>10</v>
      </c>
    </row>
    <row r="22" customFormat="false" ht="53.25" hidden="false" customHeight="true" outlineLevel="0" collapsed="false">
      <c r="A22" s="283" t="n">
        <v>13</v>
      </c>
      <c r="B22" s="331" t="n">
        <v>138</v>
      </c>
      <c r="C22" s="312" t="s">
        <v>429</v>
      </c>
      <c r="D22" s="331" t="s">
        <v>430</v>
      </c>
      <c r="E22" s="331" t="str">
        <f aca="false">E19</f>
        <v>executat</v>
      </c>
      <c r="F22" s="331" t="str">
        <f aca="false">F21</f>
        <v>sef de proiect</v>
      </c>
      <c r="G22" s="331" t="n">
        <v>2008</v>
      </c>
      <c r="H22" s="334" t="n">
        <v>15</v>
      </c>
    </row>
    <row r="23" customFormat="false" ht="27.6" hidden="false" customHeight="false" outlineLevel="0" collapsed="false">
      <c r="A23" s="283" t="n">
        <v>14</v>
      </c>
      <c r="B23" s="331" t="n">
        <v>125</v>
      </c>
      <c r="C23" s="312" t="s">
        <v>431</v>
      </c>
      <c r="D23" s="331" t="s">
        <v>432</v>
      </c>
      <c r="E23" s="331" t="str">
        <f aca="false">E22</f>
        <v>executat</v>
      </c>
      <c r="F23" s="331" t="str">
        <f aca="false">F21</f>
        <v>sef de proiect</v>
      </c>
      <c r="G23" s="331" t="n">
        <v>2006</v>
      </c>
      <c r="H23" s="334" t="n">
        <v>15</v>
      </c>
    </row>
    <row r="24" customFormat="false" ht="25.2" hidden="false" customHeight="false" outlineLevel="0" collapsed="false">
      <c r="A24" s="283" t="n">
        <v>15</v>
      </c>
      <c r="B24" s="325" t="s">
        <v>398</v>
      </c>
      <c r="C24" s="332" t="s">
        <v>433</v>
      </c>
      <c r="D24" s="331" t="s">
        <v>434</v>
      </c>
      <c r="E24" s="331" t="str">
        <f aca="false">E23</f>
        <v>executat</v>
      </c>
      <c r="F24" s="325" t="s">
        <v>407</v>
      </c>
      <c r="G24" s="331" t="n">
        <v>2004</v>
      </c>
      <c r="H24" s="334" t="n">
        <v>15</v>
      </c>
    </row>
    <row r="25" customFormat="false" ht="14.4" hidden="false" customHeight="false" outlineLevel="0" collapsed="false">
      <c r="A25" s="283" t="n">
        <v>16</v>
      </c>
      <c r="B25" s="331"/>
      <c r="C25" s="336"/>
      <c r="D25" s="331"/>
      <c r="E25" s="331"/>
      <c r="F25" s="331"/>
      <c r="G25" s="331"/>
      <c r="H25" s="334"/>
    </row>
    <row r="26" customFormat="false" ht="14.4" hidden="false" customHeight="false" outlineLevel="0" collapsed="false">
      <c r="A26" s="283" t="n">
        <v>17</v>
      </c>
      <c r="B26" s="331"/>
      <c r="C26" s="336"/>
      <c r="D26" s="331"/>
      <c r="E26" s="331"/>
      <c r="F26" s="331"/>
      <c r="G26" s="331"/>
      <c r="H26" s="337"/>
    </row>
    <row r="27" customFormat="false" ht="14.4" hidden="false" customHeight="false" outlineLevel="0" collapsed="false">
      <c r="A27" s="283" t="n">
        <v>18</v>
      </c>
      <c r="B27" s="338"/>
      <c r="C27" s="339"/>
      <c r="D27" s="340"/>
      <c r="E27" s="340"/>
      <c r="F27" s="340"/>
      <c r="G27" s="340"/>
      <c r="H27" s="341"/>
    </row>
    <row r="28" customFormat="false" ht="14.65" hidden="false" customHeight="false" outlineLevel="0" collapsed="false">
      <c r="A28" s="277"/>
      <c r="B28" s="342"/>
      <c r="C28" s="312"/>
      <c r="D28" s="1"/>
      <c r="E28" s="1"/>
      <c r="F28" s="1"/>
      <c r="G28" s="279" t="str">
        <f aca="false">"Total "&amp;LEFT(A7,3)</f>
        <v>Total I13</v>
      </c>
      <c r="H28" s="160" t="n">
        <f aca="false">SUM(H10:H27)</f>
        <v>197.5</v>
      </c>
    </row>
    <row r="30" customFormat="false" ht="40.95" hidden="false" customHeight="false" outlineLevel="0" collapsed="false">
      <c r="A30"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30" s="106"/>
      <c r="C30" s="106"/>
      <c r="D30" s="106"/>
      <c r="E30" s="106"/>
      <c r="F30" s="106"/>
      <c r="G30" s="106"/>
      <c r="H30" s="106"/>
    </row>
  </sheetData>
  <mergeCells count="3">
    <mergeCell ref="A6:H6"/>
    <mergeCell ref="A7:H7"/>
    <mergeCell ref="A30:H30"/>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tabColor rgb="FF9BBB59"/>
    <pageSetUpPr fitToPage="false"/>
  </sheetPr>
  <dimension ref="A1:K41"/>
  <sheetViews>
    <sheetView showFormulas="false" showGridLines="true" showRowColHeaders="false" showZeros="true" rightToLeft="false" tabSelected="false" showOutlineSymbols="true" defaultGridColor="true" view="normal" topLeftCell="A4" colorId="64" zoomScale="100" zoomScaleNormal="100" zoomScalePageLayoutView="100" workbookViewId="0">
      <selection pane="topLeft" activeCell="B10" activeCellId="0" sqref="B10"/>
    </sheetView>
  </sheetViews>
  <sheetFormatPr defaultRowHeight="15"/>
  <cols>
    <col collapsed="false" hidden="false" max="1" min="1" style="0" width="5.83163265306122"/>
    <col collapsed="false" hidden="false" max="2" min="2" style="0" width="11.3418367346939"/>
    <col collapsed="false" hidden="false" max="3" min="3" style="0" width="48.3826530612245"/>
    <col collapsed="false" hidden="false" max="4" min="4" style="0" width="26.6734693877551"/>
    <col collapsed="false" hidden="false" max="5" min="5" style="0" width="15.8775510204082"/>
    <col collapsed="false" hidden="false" max="6" min="6" style="0" width="13.3928571428571"/>
    <col collapsed="false" hidden="false" max="7" min="7" style="0" width="10.8010204081633"/>
    <col collapsed="false" hidden="false" max="8" min="8" style="0" width="10.4744897959184"/>
    <col collapsed="false" hidden="false" max="9" min="9" style="0" width="8.85714285714286"/>
    <col collapsed="false" hidden="false" max="10" min="10" style="0" width="11.2295918367347"/>
    <col collapsed="false" hidden="false" max="1025" min="11" style="0" width="8.85714285714286"/>
  </cols>
  <sheetData>
    <row r="1" customFormat="false" ht="15.75" hidden="false" customHeight="false" outlineLevel="0" collapsed="false">
      <c r="A1" s="66" t="str">
        <f aca="false">'Date initiale'!C3</f>
        <v>Universitatea de Arhitectură și Urbanism "Ion Mincu" București</v>
      </c>
      <c r="B1" s="66"/>
      <c r="C1" s="66"/>
      <c r="D1" s="256"/>
      <c r="E1" s="256"/>
      <c r="F1" s="256"/>
    </row>
    <row r="2" customFormat="false" ht="15.75" hidden="false" customHeight="false" outlineLevel="0" collapsed="false">
      <c r="A2" s="66" t="str">
        <f aca="false">'Date initiale'!B4&amp;" "&amp;'Date initiale'!C4</f>
        <v>Facultatea ARHITECTURA</v>
      </c>
      <c r="B2" s="66"/>
      <c r="C2" s="66"/>
      <c r="D2" s="256"/>
      <c r="E2" s="256"/>
      <c r="F2" s="256"/>
    </row>
    <row r="3" customFormat="false" ht="15.75" hidden="false" customHeight="false" outlineLevel="0" collapsed="false">
      <c r="A3" s="66" t="str">
        <f aca="false">'Date initiale'!B5&amp;" "&amp;'Date initiale'!C5</f>
        <v>Departamentul Sinteza in proiectrae</v>
      </c>
      <c r="B3" s="66"/>
      <c r="C3" s="66"/>
      <c r="D3" s="256"/>
      <c r="E3" s="256"/>
      <c r="F3" s="256"/>
    </row>
    <row r="4" customFormat="false" ht="15.75" hidden="false" customHeight="false" outlineLevel="0" collapsed="false">
      <c r="A4" s="70" t="str">
        <f aca="false">'Date initiale'!C6&amp;", "&amp;'Date initiale'!C7</f>
        <v>Bărbuică Letiția, C10</v>
      </c>
      <c r="B4" s="70"/>
      <c r="C4" s="70"/>
      <c r="D4" s="256"/>
      <c r="E4" s="256"/>
      <c r="F4" s="256"/>
    </row>
    <row r="5" customFormat="false" ht="15.75" hidden="false" customHeight="false" outlineLevel="0" collapsed="false">
      <c r="A5" s="70"/>
      <c r="B5" s="70"/>
      <c r="C5" s="70"/>
      <c r="D5" s="256"/>
      <c r="E5" s="256"/>
      <c r="F5" s="256"/>
    </row>
    <row r="6" customFormat="false" ht="15.75" hidden="false" customHeight="false" outlineLevel="0" collapsed="false">
      <c r="A6" s="71" t="s">
        <v>178</v>
      </c>
      <c r="B6" s="71"/>
      <c r="C6" s="71"/>
      <c r="D6" s="71"/>
      <c r="E6" s="71"/>
      <c r="F6" s="71"/>
      <c r="G6" s="71"/>
      <c r="H6" s="71"/>
    </row>
    <row r="7" customFormat="false" ht="54" hidden="false" customHeight="true" outlineLevel="0" collapsed="false">
      <c r="A7" s="161" t="str">
        <f aca="false">'Descriere indicatori'!B19&amp;"a. "&amp;'Descriere indicatori'!C19</f>
        <v>I14a. Proiect de amenajarea teritoriului şi peisaj la nivel macro-teritorial: naţional, transfrontalier, interjudeţean/ la nivel mezzo-teritorial: judeţean, periurban, metropolitan/ strategii de dezvoltare, studii de fundamentare, planuri de management şi mobilitate) avizate**</v>
      </c>
      <c r="B7" s="161"/>
      <c r="C7" s="161"/>
      <c r="D7" s="161"/>
      <c r="E7" s="161"/>
      <c r="F7" s="161"/>
      <c r="G7" s="161"/>
      <c r="H7" s="161"/>
    </row>
    <row r="8" customFormat="false" ht="16.5" hidden="false" customHeight="false" outlineLevel="0" collapsed="false">
      <c r="A8" s="343"/>
      <c r="B8" s="343"/>
      <c r="C8" s="343"/>
      <c r="D8" s="343"/>
      <c r="E8" s="343"/>
      <c r="F8" s="344"/>
      <c r="G8" s="344"/>
      <c r="H8" s="344"/>
    </row>
    <row r="9" customFormat="false" ht="60.75" hidden="false" customHeight="false" outlineLevel="0" collapsed="false">
      <c r="A9" s="73" t="s">
        <v>179</v>
      </c>
      <c r="B9" s="258" t="s">
        <v>384</v>
      </c>
      <c r="C9" s="310" t="s">
        <v>385</v>
      </c>
      <c r="D9" s="310" t="s">
        <v>386</v>
      </c>
      <c r="E9" s="258" t="s">
        <v>435</v>
      </c>
      <c r="F9" s="258" t="s">
        <v>388</v>
      </c>
      <c r="G9" s="310" t="s">
        <v>184</v>
      </c>
      <c r="H9" s="232" t="s">
        <v>26</v>
      </c>
      <c r="J9" s="78" t="s">
        <v>188</v>
      </c>
    </row>
    <row r="10" customFormat="false" ht="14.65" hidden="false" customHeight="false" outlineLevel="0" collapsed="false">
      <c r="A10" s="345" t="n">
        <v>1</v>
      </c>
      <c r="B10" s="346"/>
      <c r="C10" s="312"/>
      <c r="D10" s="346"/>
      <c r="E10" s="346"/>
      <c r="F10" s="346"/>
      <c r="G10" s="346"/>
      <c r="H10" s="347"/>
      <c r="J10" s="86" t="s">
        <v>436</v>
      </c>
      <c r="K10" s="60" t="s">
        <v>394</v>
      </c>
    </row>
    <row r="11" customFormat="false" ht="14.65" hidden="false" customHeight="false" outlineLevel="0" collapsed="false">
      <c r="A11" s="317" t="n">
        <f aca="false">A10+1</f>
        <v>2</v>
      </c>
      <c r="B11" s="39"/>
      <c r="C11" s="330"/>
      <c r="D11" s="39"/>
      <c r="E11" s="40"/>
      <c r="F11" s="40"/>
      <c r="G11" s="39"/>
      <c r="H11" s="348"/>
    </row>
    <row r="12" customFormat="false" ht="14.65" hidden="false" customHeight="false" outlineLevel="0" collapsed="false">
      <c r="A12" s="317" t="n">
        <f aca="false">A11+1</f>
        <v>3</v>
      </c>
      <c r="B12" s="120"/>
      <c r="C12" s="349"/>
      <c r="D12" s="120"/>
      <c r="E12" s="120"/>
      <c r="F12" s="120"/>
      <c r="G12" s="120"/>
      <c r="H12" s="348"/>
    </row>
    <row r="13" customFormat="false" ht="14.65" hidden="false" customHeight="false" outlineLevel="0" collapsed="false">
      <c r="A13" s="317" t="n">
        <f aca="false">A12+1</f>
        <v>4</v>
      </c>
      <c r="B13" s="120"/>
      <c r="C13" s="312"/>
      <c r="D13" s="120"/>
      <c r="E13" s="120"/>
      <c r="F13" s="120"/>
      <c r="G13" s="120"/>
      <c r="H13" s="348"/>
    </row>
    <row r="14" customFormat="false" ht="14.65" hidden="false" customHeight="false" outlineLevel="0" collapsed="false">
      <c r="A14" s="317" t="n">
        <f aca="false">A13+1</f>
        <v>5</v>
      </c>
      <c r="B14" s="120"/>
      <c r="C14" s="312"/>
      <c r="D14" s="120"/>
      <c r="E14" s="120"/>
      <c r="F14" s="120"/>
      <c r="G14" s="120"/>
      <c r="H14" s="348"/>
    </row>
    <row r="15" customFormat="false" ht="14.65" hidden="false" customHeight="false" outlineLevel="0" collapsed="false">
      <c r="A15" s="317" t="n">
        <f aca="false">A14+1</f>
        <v>6</v>
      </c>
      <c r="B15" s="120"/>
      <c r="C15" s="312"/>
      <c r="D15" s="120"/>
      <c r="E15" s="120"/>
      <c r="F15" s="120"/>
      <c r="G15" s="120"/>
      <c r="H15" s="348"/>
    </row>
    <row r="16" customFormat="false" ht="14.65" hidden="false" customHeight="false" outlineLevel="0" collapsed="false">
      <c r="A16" s="317" t="n">
        <f aca="false">A15+1</f>
        <v>7</v>
      </c>
      <c r="B16" s="120"/>
      <c r="C16" s="312"/>
      <c r="D16" s="120"/>
      <c r="E16" s="120"/>
      <c r="F16" s="120"/>
      <c r="G16" s="120"/>
      <c r="H16" s="348"/>
    </row>
    <row r="17" customFormat="false" ht="15" hidden="false" customHeight="false" outlineLevel="0" collapsed="false">
      <c r="A17" s="317" t="n">
        <f aca="false">A16+1</f>
        <v>8</v>
      </c>
      <c r="B17" s="120"/>
      <c r="C17" s="120"/>
      <c r="D17" s="120"/>
      <c r="E17" s="120"/>
      <c r="F17" s="120"/>
      <c r="G17" s="120"/>
      <c r="H17" s="348"/>
    </row>
    <row r="18" customFormat="false" ht="15" hidden="false" customHeight="false" outlineLevel="0" collapsed="false">
      <c r="A18" s="317" t="n">
        <f aca="false">A17+1</f>
        <v>9</v>
      </c>
      <c r="B18" s="120"/>
      <c r="C18" s="120"/>
      <c r="D18" s="120"/>
      <c r="E18" s="120"/>
      <c r="F18" s="120"/>
      <c r="G18" s="120"/>
      <c r="H18" s="348"/>
    </row>
    <row r="19" customFormat="false" ht="15.75" hidden="false" customHeight="false" outlineLevel="0" collapsed="false">
      <c r="A19" s="350" t="n">
        <f aca="false">A18+1</f>
        <v>10</v>
      </c>
      <c r="B19" s="127"/>
      <c r="C19" s="127"/>
      <c r="D19" s="127"/>
      <c r="E19" s="127"/>
      <c r="F19" s="127"/>
      <c r="G19" s="127"/>
      <c r="H19" s="351"/>
    </row>
    <row r="20" customFormat="false" ht="15.75" hidden="false" customHeight="false" outlineLevel="0" collapsed="false">
      <c r="A20" s="277"/>
      <c r="B20" s="342"/>
      <c r="C20" s="1"/>
      <c r="D20" s="1"/>
      <c r="E20" s="1"/>
      <c r="F20" s="1"/>
      <c r="G20" s="279" t="str">
        <f aca="false">"Total "&amp;LEFT(A7,4)</f>
        <v>Total I14a</v>
      </c>
      <c r="H20" s="160" t="n">
        <f aca="false">SUM(H10:H19)</f>
        <v>0</v>
      </c>
    </row>
    <row r="22" customFormat="false" ht="53.25" hidden="false" customHeight="true" outlineLevel="0" collapsed="false">
      <c r="A22"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106"/>
      <c r="C22" s="106"/>
      <c r="D22" s="106"/>
      <c r="E22" s="106"/>
      <c r="F22" s="106"/>
      <c r="G22" s="106"/>
      <c r="H22" s="106"/>
    </row>
    <row r="40" customFormat="false" ht="15.75" hidden="false" customHeight="false" outlineLevel="0" collapsed="false"/>
    <row r="41" customFormat="false" ht="54" hidden="false" customHeight="true" outlineLevel="0" collapsed="false">
      <c r="A41" s="352" t="s">
        <v>437</v>
      </c>
      <c r="B41" s="258" t="s">
        <v>384</v>
      </c>
      <c r="C41" s="310" t="s">
        <v>385</v>
      </c>
      <c r="D41" s="310" t="s">
        <v>386</v>
      </c>
      <c r="E41" s="258" t="s">
        <v>387</v>
      </c>
      <c r="F41" s="258" t="s">
        <v>387</v>
      </c>
      <c r="G41" s="258" t="s">
        <v>388</v>
      </c>
      <c r="H41" s="310" t="s">
        <v>184</v>
      </c>
      <c r="I41" s="232" t="s">
        <v>438</v>
      </c>
    </row>
  </sheetData>
  <mergeCells count="3">
    <mergeCell ref="A6:H6"/>
    <mergeCell ref="A7:H7"/>
    <mergeCell ref="A22:H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tabColor rgb="FF9BBB59"/>
    <pageSetUpPr fitToPage="false"/>
  </sheetPr>
  <dimension ref="A1:K22"/>
  <sheetViews>
    <sheetView showFormulas="false" showGridLines="true" showRowColHeaders="false" showZeros="true" rightToLeft="false" tabSelected="false" showOutlineSymbols="true" defaultGridColor="true" view="normal" topLeftCell="A7" colorId="64" zoomScale="100" zoomScaleNormal="100" zoomScalePageLayoutView="100" workbookViewId="0">
      <selection pane="topLeft" activeCell="B17" activeCellId="0" sqref="B17"/>
    </sheetView>
  </sheetViews>
  <sheetFormatPr defaultRowHeight="13.8"/>
  <cols>
    <col collapsed="false" hidden="false" max="1" min="1" style="0" width="5.83163265306122"/>
    <col collapsed="false" hidden="false" max="2" min="2" style="0" width="11.3418367346939"/>
    <col collapsed="false" hidden="false" max="3" min="3" style="0" width="48.3826530612245"/>
    <col collapsed="false" hidden="false" max="4" min="4" style="0" width="26.6734693877551"/>
    <col collapsed="false" hidden="false" max="5" min="5" style="0" width="15.8775510204082"/>
    <col collapsed="false" hidden="false" max="6" min="6" style="0" width="13.3928571428571"/>
    <col collapsed="false" hidden="false" max="7" min="7" style="0" width="10.8010204081633"/>
    <col collapsed="false" hidden="false" max="8" min="8" style="0" width="10.4744897959184"/>
    <col collapsed="false" hidden="false" max="1025" min="9" style="0" width="8.85714285714286"/>
  </cols>
  <sheetData>
    <row r="1" customFormat="false" ht="15.75" hidden="false" customHeight="false" outlineLevel="0" collapsed="false">
      <c r="A1" s="353" t="str">
        <f aca="false">'Date initiale'!C3</f>
        <v>Universitatea de Arhitectură și Urbanism "Ion Mincu" București</v>
      </c>
      <c r="B1" s="353"/>
      <c r="C1" s="353"/>
      <c r="D1" s="354"/>
      <c r="E1" s="354"/>
      <c r="F1" s="354"/>
      <c r="G1" s="354"/>
      <c r="H1" s="354"/>
    </row>
    <row r="2" customFormat="false" ht="15.75" hidden="false" customHeight="false" outlineLevel="0" collapsed="false">
      <c r="A2" s="353" t="str">
        <f aca="false">'Date initiale'!B4&amp;" "&amp;'Date initiale'!C4</f>
        <v>Facultatea ARHITECTURA</v>
      </c>
      <c r="B2" s="353"/>
      <c r="C2" s="353"/>
      <c r="D2" s="354"/>
      <c r="E2" s="354"/>
      <c r="F2" s="354"/>
      <c r="G2" s="354"/>
      <c r="H2" s="354"/>
    </row>
    <row r="3" customFormat="false" ht="15.75" hidden="false" customHeight="false" outlineLevel="0" collapsed="false">
      <c r="A3" s="353" t="str">
        <f aca="false">'Date initiale'!B5&amp;" "&amp;'Date initiale'!C5</f>
        <v>Departamentul Sinteza in proiectrae</v>
      </c>
      <c r="B3" s="353"/>
      <c r="C3" s="353"/>
      <c r="D3" s="354"/>
      <c r="E3" s="354"/>
      <c r="F3" s="354"/>
      <c r="G3" s="354"/>
      <c r="H3" s="354"/>
    </row>
    <row r="4" customFormat="false" ht="15.75" hidden="false" customHeight="false" outlineLevel="0" collapsed="false">
      <c r="A4" s="103" t="str">
        <f aca="false">'Date initiale'!C6&amp;", "&amp;'Date initiale'!C7</f>
        <v>Bărbuică Letiția, C10</v>
      </c>
      <c r="B4" s="103"/>
      <c r="C4" s="103"/>
      <c r="D4" s="354"/>
      <c r="E4" s="354"/>
      <c r="F4" s="354"/>
      <c r="G4" s="354"/>
      <c r="H4" s="354"/>
    </row>
    <row r="5" customFormat="false" ht="15.75" hidden="false" customHeight="false" outlineLevel="0" collapsed="false">
      <c r="A5" s="103"/>
      <c r="B5" s="103"/>
      <c r="C5" s="103"/>
      <c r="D5" s="354"/>
      <c r="E5" s="354"/>
      <c r="F5" s="354"/>
      <c r="G5" s="354"/>
      <c r="H5" s="354"/>
    </row>
    <row r="6" customFormat="false" ht="15.75" hidden="false" customHeight="false" outlineLevel="0" collapsed="false">
      <c r="A6" s="321" t="s">
        <v>178</v>
      </c>
      <c r="B6" s="321"/>
      <c r="C6" s="321"/>
      <c r="D6" s="321"/>
      <c r="E6" s="321"/>
      <c r="F6" s="321"/>
      <c r="G6" s="321"/>
      <c r="H6" s="321"/>
    </row>
    <row r="7" customFormat="false" ht="36.75" hidden="false" customHeight="true" outlineLevel="0" collapsed="false">
      <c r="A7" s="161" t="str">
        <f aca="false">'Descriere indicatori'!B19&amp;"b. "&amp;'Descriere indicatori'!C20</f>
        <v>I14b. Proiect urbanistic şi peisagistic la nivelul Planurilor Generale / Zonale ale Localităţilor (inclusiv studii de fundamentare, de inserţie, de oportunitate) avizate**</v>
      </c>
      <c r="B7" s="161"/>
      <c r="C7" s="161"/>
      <c r="D7" s="161"/>
      <c r="E7" s="161"/>
      <c r="F7" s="161"/>
      <c r="G7" s="161"/>
      <c r="H7" s="161"/>
    </row>
    <row r="8" customFormat="false" ht="19.5" hidden="false" customHeight="true" outlineLevel="0" collapsed="false">
      <c r="A8" s="281"/>
      <c r="B8" s="281"/>
      <c r="C8" s="281"/>
      <c r="D8" s="281"/>
      <c r="E8" s="281"/>
      <c r="F8" s="281"/>
      <c r="G8" s="281"/>
      <c r="H8" s="281"/>
    </row>
    <row r="9" customFormat="false" ht="60.75" hidden="false" customHeight="false" outlineLevel="0" collapsed="false">
      <c r="A9" s="163" t="s">
        <v>179</v>
      </c>
      <c r="B9" s="258" t="s">
        <v>384</v>
      </c>
      <c r="C9" s="310" t="s">
        <v>385</v>
      </c>
      <c r="D9" s="310" t="s">
        <v>386</v>
      </c>
      <c r="E9" s="258" t="s">
        <v>435</v>
      </c>
      <c r="F9" s="258" t="s">
        <v>388</v>
      </c>
      <c r="G9" s="310" t="s">
        <v>184</v>
      </c>
      <c r="H9" s="232" t="s">
        <v>26</v>
      </c>
      <c r="J9" s="78" t="s">
        <v>188</v>
      </c>
    </row>
    <row r="10" customFormat="false" ht="51.8" hidden="false" customHeight="false" outlineLevel="0" collapsed="false">
      <c r="A10" s="355" t="n">
        <v>1</v>
      </c>
      <c r="B10" s="263" t="n">
        <v>137</v>
      </c>
      <c r="C10" s="312" t="s">
        <v>439</v>
      </c>
      <c r="D10" s="263" t="s">
        <v>440</v>
      </c>
      <c r="E10" s="114" t="s">
        <v>441</v>
      </c>
      <c r="F10" s="114" t="s">
        <v>442</v>
      </c>
      <c r="G10" s="263" t="n">
        <v>2008</v>
      </c>
      <c r="H10" s="316" t="n">
        <v>15</v>
      </c>
      <c r="J10" s="86" t="s">
        <v>443</v>
      </c>
      <c r="K10" s="60" t="s">
        <v>394</v>
      </c>
    </row>
    <row r="11" customFormat="false" ht="14.65" hidden="false" customHeight="false" outlineLevel="0" collapsed="false">
      <c r="A11" s="267" t="n">
        <f aca="false">A10+1</f>
        <v>2</v>
      </c>
      <c r="B11" s="120" t="n">
        <v>317</v>
      </c>
      <c r="C11" s="330" t="s">
        <v>444</v>
      </c>
      <c r="D11" s="120" t="s">
        <v>445</v>
      </c>
      <c r="E11" s="114" t="s">
        <v>441</v>
      </c>
      <c r="F11" s="114" t="s">
        <v>442</v>
      </c>
      <c r="G11" s="278" t="n">
        <v>2013</v>
      </c>
      <c r="H11" s="316" t="n">
        <v>15</v>
      </c>
    </row>
    <row r="12" customFormat="false" ht="27.7" hidden="false" customHeight="false" outlineLevel="0" collapsed="false">
      <c r="A12" s="267" t="n">
        <f aca="false">A11+1</f>
        <v>3</v>
      </c>
      <c r="B12" s="120" t="s">
        <v>398</v>
      </c>
      <c r="C12" s="349" t="s">
        <v>446</v>
      </c>
      <c r="D12" s="120" t="s">
        <v>447</v>
      </c>
      <c r="E12" s="114" t="s">
        <v>441</v>
      </c>
      <c r="F12" s="114" t="s">
        <v>442</v>
      </c>
      <c r="G12" s="356" t="n">
        <v>2001</v>
      </c>
      <c r="H12" s="316" t="n">
        <v>15</v>
      </c>
    </row>
    <row r="13" customFormat="false" ht="27.7" hidden="false" customHeight="false" outlineLevel="0" collapsed="false">
      <c r="A13" s="267" t="n">
        <f aca="false">A12+1</f>
        <v>4</v>
      </c>
      <c r="B13" s="120" t="n">
        <v>130</v>
      </c>
      <c r="C13" s="312" t="s">
        <v>448</v>
      </c>
      <c r="D13" s="120" t="s">
        <v>449</v>
      </c>
      <c r="E13" s="114" t="s">
        <v>441</v>
      </c>
      <c r="F13" s="114" t="s">
        <v>442</v>
      </c>
      <c r="G13" s="278" t="n">
        <v>2007</v>
      </c>
      <c r="H13" s="316" t="n">
        <v>15</v>
      </c>
    </row>
    <row r="14" customFormat="false" ht="27.7" hidden="false" customHeight="false" outlineLevel="0" collapsed="false">
      <c r="A14" s="267" t="n">
        <f aca="false">A13+1</f>
        <v>5</v>
      </c>
      <c r="B14" s="120" t="s">
        <v>398</v>
      </c>
      <c r="C14" s="312" t="s">
        <v>450</v>
      </c>
      <c r="D14" s="120" t="s">
        <v>447</v>
      </c>
      <c r="E14" s="114" t="s">
        <v>441</v>
      </c>
      <c r="F14" s="114" t="s">
        <v>442</v>
      </c>
      <c r="G14" s="356" t="n">
        <v>2001</v>
      </c>
      <c r="H14" s="316" t="n">
        <v>15</v>
      </c>
    </row>
    <row r="15" customFormat="false" ht="27.7" hidden="false" customHeight="false" outlineLevel="0" collapsed="false">
      <c r="A15" s="267" t="n">
        <f aca="false">A14+1</f>
        <v>6</v>
      </c>
      <c r="B15" s="120" t="s">
        <v>398</v>
      </c>
      <c r="C15" s="312" t="s">
        <v>451</v>
      </c>
      <c r="D15" s="120" t="s">
        <v>447</v>
      </c>
      <c r="E15" s="114" t="s">
        <v>441</v>
      </c>
      <c r="F15" s="114" t="s">
        <v>442</v>
      </c>
      <c r="G15" s="356" t="n">
        <v>2001</v>
      </c>
      <c r="H15" s="316" t="n">
        <v>15</v>
      </c>
    </row>
    <row r="16" customFormat="false" ht="14.45" hidden="false" customHeight="false" outlineLevel="0" collapsed="false">
      <c r="A16" s="267" t="n">
        <f aca="false">A15+1</f>
        <v>7</v>
      </c>
      <c r="B16" s="120"/>
      <c r="C16" s="357"/>
      <c r="D16" s="120"/>
      <c r="E16" s="356"/>
      <c r="F16" s="356"/>
      <c r="G16" s="356"/>
      <c r="H16" s="140"/>
    </row>
    <row r="17" customFormat="false" ht="14.45" hidden="false" customHeight="false" outlineLevel="0" collapsed="false">
      <c r="A17" s="267" t="n">
        <f aca="false">A16+1</f>
        <v>8</v>
      </c>
      <c r="B17" s="120"/>
      <c r="C17" s="357"/>
      <c r="D17" s="120"/>
      <c r="E17" s="356"/>
      <c r="F17" s="356"/>
      <c r="G17" s="356"/>
      <c r="H17" s="140"/>
    </row>
    <row r="18" customFormat="false" ht="14.45" hidden="false" customHeight="false" outlineLevel="0" collapsed="false">
      <c r="A18" s="267" t="n">
        <f aca="false">A17+1</f>
        <v>9</v>
      </c>
      <c r="B18" s="127"/>
      <c r="C18" s="358"/>
      <c r="D18" s="127"/>
      <c r="E18" s="127"/>
      <c r="F18" s="127"/>
      <c r="G18" s="127"/>
      <c r="H18" s="276"/>
    </row>
    <row r="19" customFormat="false" ht="15" hidden="false" customHeight="false" outlineLevel="0" collapsed="false">
      <c r="A19" s="359"/>
      <c r="G19" s="279" t="str">
        <f aca="false">"Total "&amp;LEFT(A7,4)</f>
        <v>Total I14b</v>
      </c>
      <c r="H19" s="360" t="n">
        <f aca="false">SUM(H10:H18)</f>
        <v>90</v>
      </c>
    </row>
    <row r="21" customFormat="false" ht="40.95" hidden="false" customHeight="false" outlineLevel="0" collapsed="false">
      <c r="A21"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1" s="106"/>
      <c r="C21" s="106"/>
      <c r="D21" s="106"/>
      <c r="E21" s="106"/>
      <c r="F21" s="106"/>
      <c r="G21" s="106"/>
      <c r="H21" s="106"/>
    </row>
    <row r="22" customFormat="false" ht="53.25" hidden="false" customHeight="true" outlineLevel="0" collapsed="false"/>
  </sheetData>
  <mergeCells count="3">
    <mergeCell ref="A6:H6"/>
    <mergeCell ref="A7:H7"/>
    <mergeCell ref="A21:H21"/>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tabColor rgb="FF9BBB59"/>
    <pageSetUpPr fitToPage="false"/>
  </sheetPr>
  <dimension ref="A1:K41"/>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O16" activeCellId="0" sqref="O16"/>
    </sheetView>
  </sheetViews>
  <sheetFormatPr defaultRowHeight="15"/>
  <cols>
    <col collapsed="false" hidden="false" max="1" min="1" style="0" width="5.83163265306122"/>
    <col collapsed="false" hidden="false" max="2" min="2" style="0" width="11.3418367346939"/>
    <col collapsed="false" hidden="false" max="3" min="3" style="0" width="48.3826530612245"/>
    <col collapsed="false" hidden="false" max="4" min="4" style="0" width="26.6734693877551"/>
    <col collapsed="false" hidden="false" max="5" min="5" style="0" width="15.8775510204082"/>
    <col collapsed="false" hidden="false" max="6" min="6" style="0" width="13.3928571428571"/>
    <col collapsed="false" hidden="false" max="7" min="7" style="0" width="10.8010204081633"/>
    <col collapsed="false" hidden="false" max="8" min="8" style="0" width="10.4744897959184"/>
    <col collapsed="false" hidden="false" max="10" min="10" style="0" width="11.1224489795918"/>
  </cols>
  <sheetData>
    <row r="1" customFormat="false" ht="15.75" hidden="false" customHeight="false" outlineLevel="0" collapsed="false">
      <c r="A1" s="66" t="str">
        <f aca="false">'Date initiale'!C3</f>
        <v>Universitatea de Arhitectură și Urbanism "Ion Mincu" București</v>
      </c>
      <c r="B1" s="66"/>
      <c r="C1" s="66"/>
      <c r="D1" s="256"/>
      <c r="E1" s="256"/>
      <c r="F1" s="256"/>
    </row>
    <row r="2" customFormat="false" ht="15.75" hidden="false" customHeight="false" outlineLevel="0" collapsed="false">
      <c r="A2" s="66" t="str">
        <f aca="false">'Date initiale'!B4&amp;" "&amp;'Date initiale'!C4</f>
        <v>Facultatea ARHITECTURA</v>
      </c>
      <c r="B2" s="66"/>
      <c r="C2" s="66"/>
      <c r="D2" s="256"/>
      <c r="E2" s="256"/>
      <c r="F2" s="256"/>
    </row>
    <row r="3" customFormat="false" ht="15.75" hidden="false" customHeight="false" outlineLevel="0" collapsed="false">
      <c r="A3" s="66" t="str">
        <f aca="false">'Date initiale'!B5&amp;" "&amp;'Date initiale'!C5</f>
        <v>Departamentul Sinteza in proiectrae</v>
      </c>
      <c r="B3" s="66"/>
      <c r="C3" s="66"/>
      <c r="D3" s="256"/>
      <c r="E3" s="256"/>
      <c r="F3" s="256"/>
    </row>
    <row r="4" customFormat="false" ht="15.75" hidden="false" customHeight="false" outlineLevel="0" collapsed="false">
      <c r="A4" s="70" t="str">
        <f aca="false">'Date initiale'!C6&amp;", "&amp;'Date initiale'!C7</f>
        <v>Bărbuică Letiția, C10</v>
      </c>
      <c r="B4" s="70"/>
      <c r="C4" s="70"/>
      <c r="D4" s="256"/>
      <c r="E4" s="256"/>
      <c r="F4" s="256"/>
    </row>
    <row r="5" customFormat="false" ht="15.75" hidden="false" customHeight="false" outlineLevel="0" collapsed="false">
      <c r="A5" s="70"/>
      <c r="B5" s="70"/>
      <c r="C5" s="70"/>
      <c r="D5" s="256"/>
      <c r="E5" s="256"/>
      <c r="F5" s="256"/>
    </row>
    <row r="6" customFormat="false" ht="15.75" hidden="false" customHeight="false" outlineLevel="0" collapsed="false">
      <c r="A6" s="71" t="s">
        <v>178</v>
      </c>
      <c r="B6" s="71"/>
      <c r="C6" s="71"/>
      <c r="D6" s="71"/>
      <c r="E6" s="71"/>
      <c r="F6" s="71"/>
      <c r="G6" s="71"/>
      <c r="H6" s="71"/>
    </row>
    <row r="7" customFormat="false" ht="52.5" hidden="false" customHeight="true" outlineLevel="0" collapsed="false">
      <c r="A7" s="161" t="str">
        <f aca="false">'Descriere indicatori'!B19&amp;"c. "&amp;'Descriere indicatori'!C21</f>
        <v>I14c. Studii de cercetare, granturi şi proiecte de cercetare internaţionale/ naţionale/locale (MEN, CNCS, CEEX, MDRL), realizate prin centrele de cercetare ale universităţii/alte centre universitare şi/academice)**</v>
      </c>
      <c r="B7" s="161"/>
      <c r="C7" s="161"/>
      <c r="D7" s="161"/>
      <c r="E7" s="161"/>
      <c r="F7" s="161"/>
      <c r="G7" s="161"/>
      <c r="H7" s="161"/>
    </row>
    <row r="8" customFormat="false" ht="16.5" hidden="false" customHeight="false" outlineLevel="0" collapsed="false">
      <c r="A8" s="343"/>
      <c r="B8" s="343"/>
      <c r="C8" s="343"/>
      <c r="D8" s="343"/>
      <c r="E8" s="343"/>
      <c r="F8" s="344"/>
      <c r="G8" s="344"/>
      <c r="H8" s="344"/>
    </row>
    <row r="9" customFormat="false" ht="60.75" hidden="false" customHeight="false" outlineLevel="0" collapsed="false">
      <c r="A9" s="73" t="s">
        <v>179</v>
      </c>
      <c r="B9" s="258" t="s">
        <v>384</v>
      </c>
      <c r="C9" s="310" t="s">
        <v>452</v>
      </c>
      <c r="D9" s="310" t="s">
        <v>386</v>
      </c>
      <c r="E9" s="258" t="s">
        <v>435</v>
      </c>
      <c r="F9" s="258" t="s">
        <v>388</v>
      </c>
      <c r="G9" s="310" t="s">
        <v>184</v>
      </c>
      <c r="H9" s="232" t="s">
        <v>26</v>
      </c>
      <c r="J9" s="78" t="s">
        <v>188</v>
      </c>
    </row>
    <row r="10" customFormat="false" ht="15" hidden="false" customHeight="false" outlineLevel="0" collapsed="false">
      <c r="A10" s="345" t="n">
        <v>1</v>
      </c>
      <c r="B10" s="346"/>
      <c r="C10" s="346"/>
      <c r="D10" s="346"/>
      <c r="E10" s="346"/>
      <c r="F10" s="346"/>
      <c r="G10" s="346"/>
      <c r="H10" s="347"/>
      <c r="J10" s="86" t="s">
        <v>453</v>
      </c>
      <c r="K10" s="60" t="s">
        <v>394</v>
      </c>
    </row>
    <row r="11" customFormat="false" ht="15" hidden="false" customHeight="false" outlineLevel="0" collapsed="false">
      <c r="A11" s="317" t="n">
        <f aca="false">A10+1</f>
        <v>2</v>
      </c>
      <c r="B11" s="39"/>
      <c r="C11" s="39"/>
      <c r="D11" s="39"/>
      <c r="E11" s="40"/>
      <c r="F11" s="40"/>
      <c r="G11" s="39"/>
      <c r="H11" s="140"/>
    </row>
    <row r="12" customFormat="false" ht="15" hidden="false" customHeight="false" outlineLevel="0" collapsed="false">
      <c r="A12" s="317" t="n">
        <f aca="false">A11+1</f>
        <v>3</v>
      </c>
      <c r="B12" s="120"/>
      <c r="C12" s="120"/>
      <c r="D12" s="120"/>
      <c r="E12" s="120"/>
      <c r="F12" s="120"/>
      <c r="G12" s="120"/>
      <c r="H12" s="140"/>
    </row>
    <row r="13" customFormat="false" ht="15" hidden="false" customHeight="false" outlineLevel="0" collapsed="false">
      <c r="A13" s="317" t="n">
        <f aca="false">A12+1</f>
        <v>4</v>
      </c>
      <c r="B13" s="120"/>
      <c r="C13" s="120"/>
      <c r="D13" s="120"/>
      <c r="E13" s="120"/>
      <c r="F13" s="120"/>
      <c r="G13" s="120"/>
      <c r="H13" s="140"/>
    </row>
    <row r="14" customFormat="false" ht="15" hidden="false" customHeight="false" outlineLevel="0" collapsed="false">
      <c r="A14" s="317" t="n">
        <f aca="false">A13+1</f>
        <v>5</v>
      </c>
      <c r="B14" s="120"/>
      <c r="C14" s="120"/>
      <c r="D14" s="120"/>
      <c r="E14" s="120"/>
      <c r="F14" s="120"/>
      <c r="G14" s="120"/>
      <c r="H14" s="140"/>
    </row>
    <row r="15" customFormat="false" ht="15" hidden="false" customHeight="false" outlineLevel="0" collapsed="false">
      <c r="A15" s="317" t="n">
        <f aca="false">A14+1</f>
        <v>6</v>
      </c>
      <c r="B15" s="120"/>
      <c r="C15" s="120"/>
      <c r="D15" s="120"/>
      <c r="E15" s="120"/>
      <c r="F15" s="120"/>
      <c r="G15" s="120"/>
      <c r="H15" s="140"/>
    </row>
    <row r="16" customFormat="false" ht="15" hidden="false" customHeight="false" outlineLevel="0" collapsed="false">
      <c r="A16" s="317" t="n">
        <f aca="false">A15+1</f>
        <v>7</v>
      </c>
      <c r="B16" s="120"/>
      <c r="C16" s="120"/>
      <c r="D16" s="120"/>
      <c r="E16" s="120"/>
      <c r="F16" s="120"/>
      <c r="G16" s="120"/>
      <c r="H16" s="140"/>
    </row>
    <row r="17" customFormat="false" ht="15" hidden="false" customHeight="false" outlineLevel="0" collapsed="false">
      <c r="A17" s="317" t="n">
        <f aca="false">A16+1</f>
        <v>8</v>
      </c>
      <c r="B17" s="120"/>
      <c r="C17" s="120"/>
      <c r="D17" s="120"/>
      <c r="E17" s="120"/>
      <c r="F17" s="120"/>
      <c r="G17" s="120"/>
      <c r="H17" s="140"/>
    </row>
    <row r="18" customFormat="false" ht="15" hidden="false" customHeight="false" outlineLevel="0" collapsed="false">
      <c r="A18" s="317" t="n">
        <f aca="false">A17+1</f>
        <v>9</v>
      </c>
      <c r="B18" s="120"/>
      <c r="C18" s="120"/>
      <c r="D18" s="120"/>
      <c r="E18" s="120"/>
      <c r="F18" s="120"/>
      <c r="G18" s="120"/>
      <c r="H18" s="140"/>
    </row>
    <row r="19" customFormat="false" ht="15.75" hidden="false" customHeight="false" outlineLevel="0" collapsed="false">
      <c r="A19" s="350" t="n">
        <f aca="false">A18+1</f>
        <v>10</v>
      </c>
      <c r="B19" s="127"/>
      <c r="C19" s="127"/>
      <c r="D19" s="127"/>
      <c r="E19" s="127"/>
      <c r="F19" s="127"/>
      <c r="G19" s="127"/>
      <c r="H19" s="276"/>
    </row>
    <row r="20" customFormat="false" ht="15.75" hidden="false" customHeight="false" outlineLevel="0" collapsed="false">
      <c r="A20" s="277"/>
      <c r="B20" s="342"/>
      <c r="C20" s="1"/>
      <c r="D20" s="1"/>
      <c r="E20" s="1"/>
      <c r="F20" s="1"/>
      <c r="G20" s="279" t="str">
        <f aca="false">"Total "&amp;LEFT(A7,4)</f>
        <v>Total I14c</v>
      </c>
      <c r="H20" s="160" t="n">
        <f aca="false">SUM(H10:H19)</f>
        <v>0</v>
      </c>
    </row>
    <row r="22" customFormat="false" ht="53.25" hidden="false" customHeight="true" outlineLevel="0" collapsed="false">
      <c r="A22"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106"/>
      <c r="C22" s="106"/>
      <c r="D22" s="106"/>
      <c r="E22" s="106"/>
      <c r="F22" s="106"/>
      <c r="G22" s="106"/>
      <c r="H22" s="106"/>
    </row>
    <row r="40" customFormat="false" ht="15.75" hidden="false" customHeight="false" outlineLevel="0" collapsed="false"/>
    <row r="41" customFormat="false" ht="54" hidden="false" customHeight="true" outlineLevel="0" collapsed="false">
      <c r="A41" s="352" t="s">
        <v>437</v>
      </c>
      <c r="B41" s="258" t="s">
        <v>384</v>
      </c>
      <c r="C41" s="310" t="s">
        <v>385</v>
      </c>
      <c r="D41" s="310" t="s">
        <v>386</v>
      </c>
      <c r="E41" s="258" t="s">
        <v>387</v>
      </c>
      <c r="F41" s="258" t="s">
        <v>387</v>
      </c>
      <c r="G41" s="258" t="s">
        <v>388</v>
      </c>
      <c r="H41" s="310" t="s">
        <v>184</v>
      </c>
      <c r="I41" s="232" t="s">
        <v>438</v>
      </c>
    </row>
  </sheetData>
  <mergeCells count="3">
    <mergeCell ref="A6:H6"/>
    <mergeCell ref="A7:H7"/>
    <mergeCell ref="A22:H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tabColor rgb="FF9BBB59"/>
    <pageSetUpPr fitToPage="false"/>
  </sheetPr>
  <dimension ref="A1:K48"/>
  <sheetViews>
    <sheetView showFormulas="false" showGridLines="true" showRowColHeaders="false" showZeros="true" rightToLeft="false" tabSelected="false" showOutlineSymbols="true" defaultGridColor="true" view="normal" topLeftCell="A13" colorId="64" zoomScale="100" zoomScaleNormal="100" zoomScalePageLayoutView="100" workbookViewId="0">
      <selection pane="topLeft" activeCell="D21" activeCellId="0" sqref="D21"/>
    </sheetView>
  </sheetViews>
  <sheetFormatPr defaultRowHeight="13.8"/>
  <cols>
    <col collapsed="false" hidden="false" max="1" min="1" style="0" width="5.83163265306122"/>
    <col collapsed="false" hidden="false" max="2" min="2" style="0" width="11.3418367346939"/>
    <col collapsed="false" hidden="false" max="3" min="3" style="0" width="48.3826530612245"/>
    <col collapsed="false" hidden="false" max="4" min="4" style="0" width="26.6734693877551"/>
    <col collapsed="false" hidden="false" max="5" min="5" style="0" width="15.8775510204082"/>
    <col collapsed="false" hidden="false" max="6" min="6" style="0" width="13.3928571428571"/>
    <col collapsed="false" hidden="false" max="7" min="7" style="0" width="10.8010204081633"/>
    <col collapsed="false" hidden="false" max="8" min="8" style="0" width="10.4744897959184"/>
    <col collapsed="false" hidden="false" max="10" min="10" style="0" width="11.1224489795918"/>
  </cols>
  <sheetData>
    <row r="1" customFormat="false" ht="15.75" hidden="false" customHeight="false" outlineLevel="0" collapsed="false">
      <c r="A1" s="66" t="str">
        <f aca="false">'Date initiale'!C3</f>
        <v>Universitatea de Arhitectură și Urbanism "Ion Mincu" București</v>
      </c>
      <c r="B1" s="66"/>
      <c r="C1" s="66"/>
      <c r="D1" s="256"/>
      <c r="E1" s="256"/>
      <c r="F1" s="256"/>
    </row>
    <row r="2" customFormat="false" ht="15.75" hidden="false" customHeight="false" outlineLevel="0" collapsed="false">
      <c r="A2" s="66" t="str">
        <f aca="false">'Date initiale'!B4&amp;" "&amp;'Date initiale'!C4</f>
        <v>Facultatea ARHITECTURA</v>
      </c>
      <c r="B2" s="66"/>
      <c r="C2" s="66"/>
      <c r="D2" s="256"/>
      <c r="E2" s="256"/>
      <c r="F2" s="256"/>
    </row>
    <row r="3" customFormat="false" ht="15.75" hidden="false" customHeight="false" outlineLevel="0" collapsed="false">
      <c r="A3" s="66" t="str">
        <f aca="false">'Date initiale'!B5&amp;" "&amp;'Date initiale'!C5</f>
        <v>Departamentul Sinteza in proiectrae</v>
      </c>
      <c r="B3" s="66"/>
      <c r="C3" s="66"/>
      <c r="D3" s="256"/>
      <c r="E3" s="256"/>
      <c r="F3" s="256"/>
    </row>
    <row r="4" customFormat="false" ht="15.75" hidden="false" customHeight="false" outlineLevel="0" collapsed="false">
      <c r="A4" s="70" t="str">
        <f aca="false">'Date initiale'!C6&amp;", "&amp;'Date initiale'!C7</f>
        <v>Bărbuică Letiția, C10</v>
      </c>
      <c r="B4" s="70"/>
      <c r="C4" s="70"/>
      <c r="D4" s="256"/>
      <c r="E4" s="256"/>
      <c r="F4" s="256"/>
    </row>
    <row r="5" customFormat="false" ht="15.75" hidden="false" customHeight="false" outlineLevel="0" collapsed="false">
      <c r="A5" s="70"/>
      <c r="B5" s="70"/>
      <c r="C5" s="70"/>
      <c r="D5" s="256"/>
      <c r="E5" s="256"/>
      <c r="F5" s="256"/>
    </row>
    <row r="6" customFormat="false" ht="15.75" hidden="false" customHeight="false" outlineLevel="0" collapsed="false">
      <c r="A6" s="71" t="s">
        <v>178</v>
      </c>
      <c r="B6" s="71"/>
      <c r="C6" s="71"/>
      <c r="D6" s="71"/>
      <c r="E6" s="71"/>
      <c r="F6" s="71"/>
      <c r="G6" s="71"/>
      <c r="H6" s="71"/>
    </row>
    <row r="7" customFormat="false" ht="52.5" hidden="false" customHeight="true" outlineLevel="0" collapsed="false">
      <c r="A7" s="161" t="str">
        <f aca="false">'Descriere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161"/>
      <c r="C7" s="161"/>
      <c r="D7" s="161"/>
      <c r="E7" s="161"/>
      <c r="F7" s="161"/>
      <c r="G7" s="161"/>
      <c r="H7" s="161"/>
    </row>
    <row r="8" customFormat="false" ht="16.5" hidden="false" customHeight="false" outlineLevel="0" collapsed="false">
      <c r="A8" s="343"/>
      <c r="B8" s="343"/>
      <c r="C8" s="343"/>
      <c r="D8" s="343"/>
      <c r="E8" s="343"/>
      <c r="F8" s="344"/>
      <c r="G8" s="344"/>
      <c r="H8" s="344"/>
    </row>
    <row r="9" customFormat="false" ht="60.75" hidden="false" customHeight="false" outlineLevel="0" collapsed="false">
      <c r="A9" s="73" t="s">
        <v>179</v>
      </c>
      <c r="B9" s="258" t="s">
        <v>384</v>
      </c>
      <c r="C9" s="310" t="s">
        <v>452</v>
      </c>
      <c r="D9" s="310" t="s">
        <v>386</v>
      </c>
      <c r="E9" s="258" t="s">
        <v>435</v>
      </c>
      <c r="F9" s="258" t="s">
        <v>388</v>
      </c>
      <c r="G9" s="310" t="s">
        <v>184</v>
      </c>
      <c r="H9" s="232" t="s">
        <v>26</v>
      </c>
      <c r="J9" s="78" t="s">
        <v>188</v>
      </c>
    </row>
    <row r="10" customFormat="false" ht="27.6" hidden="false" customHeight="false" outlineLevel="0" collapsed="false">
      <c r="A10" s="361" t="n">
        <v>1</v>
      </c>
      <c r="B10" s="346" t="s">
        <v>454</v>
      </c>
      <c r="C10" s="312" t="s">
        <v>455</v>
      </c>
      <c r="D10" s="362" t="s">
        <v>456</v>
      </c>
      <c r="E10" s="346" t="s">
        <v>457</v>
      </c>
      <c r="F10" s="346" t="s">
        <v>442</v>
      </c>
      <c r="G10" s="346" t="n">
        <v>2011</v>
      </c>
      <c r="H10" s="347" t="n">
        <v>20</v>
      </c>
      <c r="J10" s="86" t="n">
        <v>20</v>
      </c>
      <c r="K10" s="60" t="s">
        <v>394</v>
      </c>
    </row>
    <row r="11" customFormat="false" ht="27.6" hidden="false" customHeight="false" outlineLevel="0" collapsed="false">
      <c r="A11" s="361" t="n">
        <v>2</v>
      </c>
      <c r="B11" s="363" t="s">
        <v>458</v>
      </c>
      <c r="C11" s="312" t="s">
        <v>459</v>
      </c>
      <c r="D11" s="362" t="s">
        <v>456</v>
      </c>
      <c r="E11" s="346" t="s">
        <v>457</v>
      </c>
      <c r="F11" s="346" t="s">
        <v>442</v>
      </c>
      <c r="G11" s="346" t="n">
        <v>2011</v>
      </c>
      <c r="H11" s="347" t="n">
        <v>20</v>
      </c>
    </row>
    <row r="12" customFormat="false" ht="27.6" hidden="false" customHeight="false" outlineLevel="0" collapsed="false">
      <c r="A12" s="361" t="n">
        <v>3</v>
      </c>
      <c r="B12" s="363" t="s">
        <v>460</v>
      </c>
      <c r="C12" s="312" t="s">
        <v>461</v>
      </c>
      <c r="D12" s="362" t="s">
        <v>456</v>
      </c>
      <c r="E12" s="346" t="s">
        <v>457</v>
      </c>
      <c r="F12" s="346" t="s">
        <v>442</v>
      </c>
      <c r="G12" s="346" t="n">
        <v>2011</v>
      </c>
      <c r="H12" s="347" t="n">
        <v>20</v>
      </c>
    </row>
    <row r="13" customFormat="false" ht="27.6" hidden="false" customHeight="false" outlineLevel="0" collapsed="false">
      <c r="A13" s="361" t="n">
        <v>4</v>
      </c>
      <c r="B13" s="363" t="s">
        <v>462</v>
      </c>
      <c r="C13" s="312" t="s">
        <v>463</v>
      </c>
      <c r="D13" s="362" t="s">
        <v>456</v>
      </c>
      <c r="E13" s="346" t="s">
        <v>457</v>
      </c>
      <c r="F13" s="346" t="s">
        <v>442</v>
      </c>
      <c r="G13" s="346" t="n">
        <v>2011</v>
      </c>
      <c r="H13" s="347" t="n">
        <v>20</v>
      </c>
    </row>
    <row r="14" customFormat="false" ht="27.6" hidden="false" customHeight="false" outlineLevel="0" collapsed="false">
      <c r="A14" s="361" t="n">
        <v>5</v>
      </c>
      <c r="B14" s="363" t="s">
        <v>464</v>
      </c>
      <c r="C14" s="312" t="s">
        <v>465</v>
      </c>
      <c r="D14" s="362" t="s">
        <v>456</v>
      </c>
      <c r="E14" s="346" t="s">
        <v>457</v>
      </c>
      <c r="F14" s="346" t="s">
        <v>442</v>
      </c>
      <c r="G14" s="346" t="n">
        <v>2011</v>
      </c>
      <c r="H14" s="347" t="n">
        <v>20</v>
      </c>
    </row>
    <row r="15" customFormat="false" ht="27.6" hidden="false" customHeight="false" outlineLevel="0" collapsed="false">
      <c r="A15" s="361" t="n">
        <v>6</v>
      </c>
      <c r="B15" s="363" t="s">
        <v>466</v>
      </c>
      <c r="C15" s="312" t="s">
        <v>467</v>
      </c>
      <c r="D15" s="362" t="s">
        <v>456</v>
      </c>
      <c r="E15" s="346" t="s">
        <v>457</v>
      </c>
      <c r="F15" s="346" t="s">
        <v>442</v>
      </c>
      <c r="G15" s="346" t="n">
        <v>2011</v>
      </c>
      <c r="H15" s="347" t="n">
        <v>20</v>
      </c>
    </row>
    <row r="16" customFormat="false" ht="27.6" hidden="false" customHeight="false" outlineLevel="0" collapsed="false">
      <c r="A16" s="361" t="n">
        <v>7</v>
      </c>
      <c r="B16" s="363" t="s">
        <v>468</v>
      </c>
      <c r="C16" s="312" t="s">
        <v>469</v>
      </c>
      <c r="D16" s="362" t="s">
        <v>456</v>
      </c>
      <c r="E16" s="346" t="s">
        <v>457</v>
      </c>
      <c r="F16" s="346" t="s">
        <v>442</v>
      </c>
      <c r="G16" s="346" t="n">
        <v>2011</v>
      </c>
      <c r="H16" s="347" t="n">
        <v>20</v>
      </c>
    </row>
    <row r="17" customFormat="false" ht="27.6" hidden="false" customHeight="false" outlineLevel="0" collapsed="false">
      <c r="A17" s="361" t="n">
        <v>8</v>
      </c>
      <c r="B17" s="363" t="s">
        <v>470</v>
      </c>
      <c r="C17" s="312" t="s">
        <v>471</v>
      </c>
      <c r="D17" s="362" t="s">
        <v>456</v>
      </c>
      <c r="E17" s="346" t="s">
        <v>457</v>
      </c>
      <c r="F17" s="346" t="s">
        <v>442</v>
      </c>
      <c r="G17" s="346" t="n">
        <v>2011</v>
      </c>
      <c r="H17" s="347" t="n">
        <v>20</v>
      </c>
    </row>
    <row r="18" customFormat="false" ht="27.6" hidden="false" customHeight="false" outlineLevel="0" collapsed="false">
      <c r="A18" s="361" t="n">
        <v>9</v>
      </c>
      <c r="B18" s="39" t="s">
        <v>472</v>
      </c>
      <c r="C18" s="312" t="s">
        <v>473</v>
      </c>
      <c r="D18" s="362" t="s">
        <v>456</v>
      </c>
      <c r="E18" s="346" t="s">
        <v>457</v>
      </c>
      <c r="F18" s="346" t="s">
        <v>442</v>
      </c>
      <c r="G18" s="346" t="n">
        <v>2011</v>
      </c>
      <c r="H18" s="347" t="n">
        <v>20</v>
      </c>
    </row>
    <row r="19" customFormat="false" ht="27.6" hidden="false" customHeight="false" outlineLevel="0" collapsed="false">
      <c r="A19" s="361" t="n">
        <v>10</v>
      </c>
      <c r="B19" s="120" t="s">
        <v>474</v>
      </c>
      <c r="C19" s="312" t="s">
        <v>475</v>
      </c>
      <c r="D19" s="362" t="s">
        <v>456</v>
      </c>
      <c r="E19" s="346" t="s">
        <v>457</v>
      </c>
      <c r="F19" s="346" t="s">
        <v>442</v>
      </c>
      <c r="G19" s="346" t="n">
        <v>2011</v>
      </c>
      <c r="H19" s="347" t="n">
        <v>20</v>
      </c>
    </row>
    <row r="20" customFormat="false" ht="27.6" hidden="false" customHeight="false" outlineLevel="0" collapsed="false">
      <c r="A20" s="361" t="n">
        <v>11</v>
      </c>
      <c r="B20" s="120" t="s">
        <v>476</v>
      </c>
      <c r="C20" s="312" t="s">
        <v>477</v>
      </c>
      <c r="D20" s="362" t="s">
        <v>456</v>
      </c>
      <c r="E20" s="346" t="s">
        <v>457</v>
      </c>
      <c r="F20" s="346" t="s">
        <v>442</v>
      </c>
      <c r="G20" s="346" t="n">
        <v>2011</v>
      </c>
      <c r="H20" s="347" t="n">
        <v>20</v>
      </c>
    </row>
    <row r="21" customFormat="false" ht="27.6" hidden="false" customHeight="false" outlineLevel="0" collapsed="false">
      <c r="A21" s="361" t="n">
        <v>12</v>
      </c>
      <c r="B21" s="120" t="s">
        <v>478</v>
      </c>
      <c r="C21" s="312" t="s">
        <v>479</v>
      </c>
      <c r="D21" s="362" t="s">
        <v>456</v>
      </c>
      <c r="E21" s="346" t="s">
        <v>457</v>
      </c>
      <c r="F21" s="346" t="s">
        <v>442</v>
      </c>
      <c r="G21" s="346" t="n">
        <v>2011</v>
      </c>
      <c r="H21" s="347" t="n">
        <v>20</v>
      </c>
    </row>
    <row r="22" customFormat="false" ht="53.25" hidden="false" customHeight="true" outlineLevel="0" collapsed="false">
      <c r="A22" s="361" t="n">
        <v>13</v>
      </c>
      <c r="B22" s="120"/>
      <c r="C22" s="120"/>
      <c r="D22" s="120"/>
      <c r="E22" s="120"/>
      <c r="F22" s="120"/>
      <c r="G22" s="120"/>
      <c r="H22" s="140"/>
    </row>
    <row r="23" customFormat="false" ht="13.8" hidden="false" customHeight="false" outlineLevel="0" collapsed="false">
      <c r="A23" s="361" t="n">
        <v>14</v>
      </c>
      <c r="B23" s="120"/>
      <c r="C23" s="120"/>
      <c r="D23" s="120"/>
      <c r="E23" s="120"/>
      <c r="F23" s="120"/>
      <c r="G23" s="120"/>
      <c r="H23" s="140"/>
    </row>
    <row r="24" customFormat="false" ht="13.8" hidden="false" customHeight="false" outlineLevel="0" collapsed="false">
      <c r="A24" s="361" t="n">
        <v>15</v>
      </c>
      <c r="B24" s="120"/>
      <c r="C24" s="120"/>
      <c r="D24" s="120"/>
      <c r="E24" s="120"/>
      <c r="F24" s="120"/>
      <c r="G24" s="120"/>
      <c r="H24" s="140"/>
    </row>
    <row r="25" customFormat="false" ht="13.8" hidden="false" customHeight="false" outlineLevel="0" collapsed="false">
      <c r="A25" s="361" t="n">
        <v>16</v>
      </c>
      <c r="B25" s="120"/>
      <c r="C25" s="120"/>
      <c r="D25" s="120"/>
      <c r="E25" s="120"/>
      <c r="F25" s="120"/>
      <c r="G25" s="120"/>
      <c r="H25" s="140"/>
    </row>
    <row r="26" customFormat="false" ht="13.8" hidden="false" customHeight="false" outlineLevel="0" collapsed="false">
      <c r="A26" s="361" t="n">
        <v>17</v>
      </c>
      <c r="B26" s="127"/>
      <c r="C26" s="127"/>
      <c r="D26" s="127"/>
      <c r="E26" s="127"/>
      <c r="F26" s="127"/>
      <c r="G26" s="127"/>
      <c r="H26" s="276"/>
    </row>
    <row r="27" customFormat="false" ht="13.8" hidden="false" customHeight="false" outlineLevel="0" collapsed="false">
      <c r="A27" s="277"/>
      <c r="B27" s="342"/>
      <c r="C27" s="1"/>
      <c r="D27" s="1"/>
      <c r="E27" s="1"/>
      <c r="F27" s="1"/>
      <c r="G27" s="279" t="str">
        <f aca="false">"Total "&amp;LEFT(A7,4)</f>
        <v>Total I15.</v>
      </c>
      <c r="H27" s="160" t="n">
        <f aca="false">SUM(H10:H26)</f>
        <v>240</v>
      </c>
    </row>
    <row r="29" customFormat="false" ht="27.7" hidden="false" customHeight="false" outlineLevel="0" collapsed="false">
      <c r="A29" s="106" t="str">
        <f aca="false">'Descriere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9" s="106"/>
      <c r="C29" s="106"/>
      <c r="D29" s="106"/>
      <c r="E29" s="106"/>
      <c r="F29" s="106"/>
      <c r="G29" s="106"/>
      <c r="H29" s="106"/>
    </row>
    <row r="41" customFormat="false" ht="54" hidden="false" customHeight="true" outlineLevel="0" collapsed="false">
      <c r="I41" s="232" t="s">
        <v>438</v>
      </c>
    </row>
    <row r="48" customFormat="false" ht="54.2" hidden="false" customHeight="false" outlineLevel="0" collapsed="false">
      <c r="A48" s="352" t="s">
        <v>437</v>
      </c>
      <c r="B48" s="258" t="s">
        <v>384</v>
      </c>
      <c r="C48" s="310" t="s">
        <v>385</v>
      </c>
      <c r="D48" s="310" t="s">
        <v>386</v>
      </c>
      <c r="E48" s="258" t="s">
        <v>387</v>
      </c>
      <c r="F48" s="258" t="s">
        <v>387</v>
      </c>
      <c r="G48" s="258" t="s">
        <v>388</v>
      </c>
      <c r="H48" s="310" t="s">
        <v>184</v>
      </c>
    </row>
  </sheetData>
  <mergeCells count="3">
    <mergeCell ref="A6:H6"/>
    <mergeCell ref="A7:H7"/>
    <mergeCell ref="A29:H29"/>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5.xml><?xml version="1.0" encoding="utf-8"?>
<worksheet xmlns="http://schemas.openxmlformats.org/spreadsheetml/2006/main" xmlns:r="http://schemas.openxmlformats.org/officeDocument/2006/relationships">
  <sheetPr filterMode="false">
    <tabColor rgb="FF9BBB59"/>
    <pageSetUpPr fitToPage="false"/>
  </sheetPr>
  <dimension ref="A1:H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G10" activeCellId="0" sqref="G10"/>
    </sheetView>
  </sheetViews>
  <sheetFormatPr defaultRowHeight="15"/>
  <cols>
    <col collapsed="false" hidden="false" max="1" min="1" style="0" width="5.83163265306122"/>
    <col collapsed="false" hidden="false" max="2" min="2" style="0" width="116.091836734694"/>
    <col collapsed="false" hidden="false" max="3" min="3" style="0" width="11.3418367346939"/>
    <col collapsed="false" hidden="false" max="4" min="4" style="0" width="10.4744897959184"/>
    <col collapsed="false" hidden="false" max="5" min="5" style="0" width="8.85714285714286"/>
    <col collapsed="false" hidden="false" max="6" min="6" style="0" width="12.3112244897959"/>
    <col collapsed="false" hidden="false" max="1025" min="7" style="0" width="8.85714285714286"/>
  </cols>
  <sheetData>
    <row r="1" customFormat="false" ht="15.75" hidden="false" customHeight="false" outlineLevel="0" collapsed="false">
      <c r="A1" s="66" t="str">
        <f aca="false">'Date initiale'!C3</f>
        <v>Universitatea de Arhitectură și Urbanism "Ion Mincu" București</v>
      </c>
      <c r="B1" s="66"/>
      <c r="C1" s="66"/>
      <c r="D1" s="256"/>
      <c r="E1" s="364"/>
    </row>
    <row r="2" customFormat="false" ht="15.75" hidden="false" customHeight="false" outlineLevel="0" collapsed="false">
      <c r="A2" s="66" t="str">
        <f aca="false">'Date initiale'!B4&amp;" "&amp;'Date initiale'!C4</f>
        <v>Facultatea ARHITECTURA</v>
      </c>
      <c r="B2" s="66"/>
      <c r="C2" s="66"/>
      <c r="D2" s="67"/>
      <c r="E2" s="364"/>
    </row>
    <row r="3" customFormat="false" ht="15.75" hidden="false" customHeight="false" outlineLevel="0" collapsed="false">
      <c r="A3" s="66" t="str">
        <f aca="false">'Date initiale'!B5&amp;" "&amp;'Date initiale'!C5</f>
        <v>Departamentul Sinteza in proiectrae</v>
      </c>
      <c r="B3" s="66"/>
      <c r="C3" s="66"/>
      <c r="D3" s="256"/>
      <c r="E3" s="364"/>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true" outlineLevel="0" collapsed="false">
      <c r="A6" s="281" t="s">
        <v>178</v>
      </c>
      <c r="B6" s="281"/>
      <c r="C6" s="281"/>
      <c r="D6" s="281"/>
    </row>
    <row r="7" customFormat="false" ht="90.75" hidden="false" customHeight="true" outlineLevel="0" collapsed="false">
      <c r="A7" s="161" t="str">
        <f aca="false">'Descriere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161"/>
      <c r="C7" s="161"/>
      <c r="D7" s="161"/>
      <c r="E7" s="206"/>
      <c r="F7" s="206"/>
      <c r="G7" s="206"/>
      <c r="H7" s="206"/>
    </row>
    <row r="8" customFormat="false" ht="18.75" hidden="false" customHeight="true" outlineLevel="0" collapsed="false">
      <c r="A8" s="162"/>
      <c r="B8" s="162"/>
      <c r="C8" s="162"/>
      <c r="D8" s="162"/>
    </row>
    <row r="9" customFormat="false" ht="45.75" hidden="false" customHeight="true" outlineLevel="0" collapsed="false">
      <c r="A9" s="73" t="s">
        <v>179</v>
      </c>
      <c r="B9" s="258" t="s">
        <v>480</v>
      </c>
      <c r="C9" s="258" t="s">
        <v>184</v>
      </c>
      <c r="D9" s="232" t="s">
        <v>26</v>
      </c>
      <c r="E9" s="365"/>
      <c r="F9" s="78" t="s">
        <v>188</v>
      </c>
    </row>
    <row r="10" customFormat="false" ht="15" hidden="false" customHeight="false" outlineLevel="0" collapsed="false">
      <c r="A10" s="345" t="n">
        <v>1</v>
      </c>
      <c r="B10" s="366"/>
      <c r="C10" s="362"/>
      <c r="D10" s="367"/>
      <c r="F10" s="86" t="s">
        <v>481</v>
      </c>
      <c r="G10" s="60" t="s">
        <v>482</v>
      </c>
    </row>
    <row r="11" customFormat="false" ht="15" hidden="false" customHeight="false" outlineLevel="0" collapsed="false">
      <c r="A11" s="317" t="n">
        <f aca="false">A10+1</f>
        <v>2</v>
      </c>
      <c r="B11" s="23"/>
      <c r="C11" s="39"/>
      <c r="D11" s="368"/>
    </row>
    <row r="12" customFormat="false" ht="15" hidden="false" customHeight="false" outlineLevel="0" collapsed="false">
      <c r="A12" s="317" t="n">
        <f aca="false">A11+1</f>
        <v>3</v>
      </c>
      <c r="B12" s="369"/>
      <c r="C12" s="120"/>
      <c r="D12" s="140"/>
    </row>
    <row r="13" customFormat="false" ht="15" hidden="false" customHeight="false" outlineLevel="0" collapsed="false">
      <c r="A13" s="317" t="n">
        <f aca="false">A12+1</f>
        <v>4</v>
      </c>
      <c r="B13" s="23"/>
      <c r="C13" s="120"/>
      <c r="D13" s="140"/>
    </row>
    <row r="14" customFormat="false" ht="15" hidden="false" customHeight="false" outlineLevel="0" collapsed="false">
      <c r="A14" s="317" t="n">
        <f aca="false">A13+1</f>
        <v>5</v>
      </c>
      <c r="B14" s="23"/>
      <c r="C14" s="120"/>
      <c r="D14" s="140"/>
    </row>
    <row r="15" customFormat="false" ht="15" hidden="false" customHeight="false" outlineLevel="0" collapsed="false">
      <c r="A15" s="317" t="n">
        <f aca="false">A14+1</f>
        <v>6</v>
      </c>
      <c r="B15" s="369"/>
      <c r="C15" s="120"/>
      <c r="D15" s="140"/>
    </row>
    <row r="16" customFormat="false" ht="15" hidden="false" customHeight="false" outlineLevel="0" collapsed="false">
      <c r="A16" s="317" t="n">
        <f aca="false">A15+1</f>
        <v>7</v>
      </c>
      <c r="B16" s="23"/>
      <c r="C16" s="120"/>
      <c r="D16" s="140"/>
    </row>
    <row r="17" customFormat="false" ht="15" hidden="false" customHeight="false" outlineLevel="0" collapsed="false">
      <c r="A17" s="317" t="n">
        <f aca="false">A16+1</f>
        <v>8</v>
      </c>
      <c r="B17" s="23"/>
      <c r="C17" s="120"/>
      <c r="D17" s="140"/>
    </row>
    <row r="18" customFormat="false" ht="15" hidden="false" customHeight="false" outlineLevel="0" collapsed="false">
      <c r="A18" s="317" t="n">
        <f aca="false">A17+1</f>
        <v>9</v>
      </c>
      <c r="B18" s="23"/>
      <c r="C18" s="120"/>
      <c r="D18" s="140"/>
    </row>
    <row r="19" customFormat="false" ht="15.75" hidden="false" customHeight="false" outlineLevel="0" collapsed="false">
      <c r="A19" s="350" t="n">
        <f aca="false">A18+1</f>
        <v>10</v>
      </c>
      <c r="B19" s="370"/>
      <c r="C19" s="127"/>
      <c r="D19" s="276"/>
    </row>
    <row r="20" customFormat="false" ht="15.75" hidden="false" customHeight="false" outlineLevel="0" collapsed="false">
      <c r="A20" s="307"/>
      <c r="B20" s="278"/>
      <c r="C20" s="279" t="str">
        <f aca="false">"Total "&amp;LEFT(A7,3)</f>
        <v>Total I16</v>
      </c>
      <c r="D20" s="280" t="n">
        <f aca="false">SUM(D10:D19)</f>
        <v>0</v>
      </c>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tabColor rgb="FF9BBB59"/>
    <pageSetUpPr fitToPage="false"/>
  </sheetPr>
  <dimension ref="A1:K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A10" activeCellId="0" sqref="A10"/>
    </sheetView>
  </sheetViews>
  <sheetFormatPr defaultRowHeight="15"/>
  <cols>
    <col collapsed="false" hidden="false" max="1" min="1" style="0" width="5.83163265306122"/>
    <col collapsed="false" hidden="false" max="2" min="2" style="0" width="116.091836734694"/>
    <col collapsed="false" hidden="false" max="3" min="3" style="0" width="11.3418367346939"/>
    <col collapsed="false" hidden="false" max="4" min="4" style="0" width="10.4744897959184"/>
    <col collapsed="false" hidden="false" max="5" min="5" style="0" width="8.85714285714286"/>
    <col collapsed="false" hidden="false" max="6" min="6" style="0" width="11.2295918367347"/>
    <col collapsed="false" hidden="false" max="1025" min="7" style="0" width="8.85714285714286"/>
  </cols>
  <sheetData>
    <row r="1" customFormat="false" ht="15.75" hidden="false" customHeight="false" outlineLevel="0" collapsed="false">
      <c r="A1" s="66" t="str">
        <f aca="false">'Date initiale'!C3</f>
        <v>Universitatea de Arhitectură și Urbanism "Ion Mincu" București</v>
      </c>
      <c r="B1" s="66"/>
      <c r="C1" s="66"/>
      <c r="D1" s="256"/>
    </row>
    <row r="2" customFormat="false" ht="15.75" hidden="false" customHeight="false" outlineLevel="0" collapsed="false">
      <c r="A2" s="66" t="str">
        <f aca="false">'Date initiale'!B4&amp;" "&amp;'Date initiale'!C4</f>
        <v>Facultatea ARHITECTURA</v>
      </c>
      <c r="B2" s="66"/>
      <c r="C2" s="66"/>
      <c r="D2" s="67"/>
    </row>
    <row r="3" customFormat="false" ht="15.75" hidden="false" customHeight="false" outlineLevel="0" collapsed="false">
      <c r="A3" s="66" t="str">
        <f aca="false">'Date initiale'!B5&amp;" "&amp;'Date initiale'!C5</f>
        <v>Departamentul Sinteza in proiectrae</v>
      </c>
      <c r="B3" s="66"/>
      <c r="C3" s="66"/>
      <c r="D3" s="25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 hidden="false" customHeight="true" outlineLevel="0" collapsed="false">
      <c r="A6" s="162" t="s">
        <v>178</v>
      </c>
      <c r="B6" s="162"/>
      <c r="C6" s="162"/>
      <c r="D6" s="162"/>
    </row>
    <row r="7" customFormat="false" ht="40.5" hidden="false" customHeight="true" outlineLevel="0" collapsed="false">
      <c r="A7" s="161" t="str">
        <f aca="false">'Descriere indicatori'!B24&amp;". "&amp;'Descriere indicatori'!C24</f>
        <v>I17. Premii / mențiuni / nominalizări / selecţionări obţinute pentru concursuri naţionale de proiecte (organizate potrivit regulamentului UNESCO-UIA, girate de OAR/UAR/RUR, concursuri RUR - Registrul Urbaniştilor din România)</v>
      </c>
      <c r="B7" s="161"/>
      <c r="C7" s="161"/>
      <c r="D7" s="161"/>
    </row>
    <row r="8" customFormat="false" ht="15.75" hidden="false" customHeight="false" outlineLevel="0" collapsed="false"/>
    <row r="9" customFormat="false" ht="48.75" hidden="false" customHeight="true" outlineLevel="0" collapsed="false">
      <c r="A9" s="73" t="s">
        <v>179</v>
      </c>
      <c r="B9" s="154" t="s">
        <v>480</v>
      </c>
      <c r="C9" s="154" t="s">
        <v>184</v>
      </c>
      <c r="D9" s="371" t="s">
        <v>26</v>
      </c>
      <c r="F9" s="78" t="s">
        <v>188</v>
      </c>
    </row>
    <row r="10" customFormat="false" ht="17" hidden="false" customHeight="false" outlineLevel="0" collapsed="false">
      <c r="A10" s="372" t="n">
        <v>1</v>
      </c>
      <c r="B10" s="373" t="s">
        <v>483</v>
      </c>
      <c r="C10" s="373" t="n">
        <v>2010</v>
      </c>
      <c r="D10" s="373" t="n">
        <v>30</v>
      </c>
      <c r="E10" s="374"/>
      <c r="F10" s="86" t="s">
        <v>484</v>
      </c>
      <c r="G10" s="60" t="s">
        <v>485</v>
      </c>
      <c r="K10" s="225"/>
    </row>
    <row r="11" customFormat="false" ht="17" hidden="false" customHeight="false" outlineLevel="0" collapsed="false">
      <c r="A11" s="375" t="n">
        <f aca="false">A10+1</f>
        <v>2</v>
      </c>
      <c r="B11" s="373" t="s">
        <v>486</v>
      </c>
      <c r="C11" s="373" t="n">
        <v>2006</v>
      </c>
      <c r="D11" s="373" t="n">
        <v>30</v>
      </c>
      <c r="E11" s="374"/>
      <c r="K11" s="225"/>
    </row>
    <row r="12" customFormat="false" ht="15" hidden="false" customHeight="false" outlineLevel="0" collapsed="false">
      <c r="A12" s="376" t="n">
        <f aca="false">A11+1</f>
        <v>3</v>
      </c>
      <c r="B12" s="377"/>
      <c r="C12" s="138"/>
      <c r="D12" s="272"/>
      <c r="K12" s="225"/>
    </row>
    <row r="13" customFormat="false" ht="15" hidden="false" customHeight="false" outlineLevel="0" collapsed="false">
      <c r="A13" s="376" t="n">
        <f aca="false">A12+1</f>
        <v>4</v>
      </c>
      <c r="B13" s="377"/>
      <c r="C13" s="138"/>
      <c r="D13" s="272"/>
      <c r="K13" s="225"/>
    </row>
    <row r="14" customFormat="false" ht="15" hidden="false" customHeight="false" outlineLevel="0" collapsed="false">
      <c r="A14" s="376" t="n">
        <f aca="false">A13+1</f>
        <v>5</v>
      </c>
      <c r="B14" s="377"/>
      <c r="C14" s="138"/>
      <c r="D14" s="272"/>
      <c r="K14" s="225"/>
    </row>
    <row r="15" customFormat="false" ht="15" hidden="false" customHeight="false" outlineLevel="0" collapsed="false">
      <c r="A15" s="376" t="n">
        <f aca="false">A14+1</f>
        <v>6</v>
      </c>
      <c r="B15" s="377"/>
      <c r="C15" s="138"/>
      <c r="D15" s="272"/>
      <c r="K15" s="225"/>
    </row>
    <row r="16" customFormat="false" ht="15" hidden="false" customHeight="false" outlineLevel="0" collapsed="false">
      <c r="A16" s="376" t="n">
        <f aca="false">A15+1</f>
        <v>7</v>
      </c>
      <c r="B16" s="377"/>
      <c r="C16" s="138"/>
      <c r="D16" s="272"/>
      <c r="K16" s="225"/>
    </row>
    <row r="17" customFormat="false" ht="15" hidden="false" customHeight="false" outlineLevel="0" collapsed="false">
      <c r="A17" s="376" t="n">
        <f aca="false">A16+1</f>
        <v>8</v>
      </c>
      <c r="B17" s="377"/>
      <c r="C17" s="138"/>
      <c r="D17" s="272"/>
      <c r="K17" s="225"/>
    </row>
    <row r="18" customFormat="false" ht="15" hidden="false" customHeight="false" outlineLevel="0" collapsed="false">
      <c r="A18" s="376" t="n">
        <f aca="false">A17+1</f>
        <v>9</v>
      </c>
      <c r="B18" s="377"/>
      <c r="C18" s="138"/>
      <c r="D18" s="272"/>
      <c r="K18" s="225"/>
    </row>
    <row r="19" customFormat="false" ht="15.75" hidden="false" customHeight="false" outlineLevel="0" collapsed="false">
      <c r="A19" s="378" t="n">
        <f aca="false">A18+1</f>
        <v>10</v>
      </c>
      <c r="B19" s="379"/>
      <c r="C19" s="152"/>
      <c r="D19" s="380"/>
      <c r="K19" s="225"/>
    </row>
    <row r="20" customFormat="false" ht="15.75" hidden="false" customHeight="false" outlineLevel="0" collapsed="false">
      <c r="A20" s="102"/>
      <c r="B20" s="103"/>
      <c r="C20" s="104" t="str">
        <f aca="false">"Total "&amp;LEFT(A7,3)</f>
        <v>Total I17</v>
      </c>
      <c r="D20" s="105" t="n">
        <f aca="false">SUM(D10:D19)</f>
        <v>60</v>
      </c>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7.xml><?xml version="1.0" encoding="utf-8"?>
<worksheet xmlns="http://schemas.openxmlformats.org/spreadsheetml/2006/main" xmlns:r="http://schemas.openxmlformats.org/officeDocument/2006/relationships">
  <sheetPr filterMode="false">
    <tabColor rgb="FF9BBB59"/>
    <pageSetUpPr fitToPage="false"/>
  </sheetPr>
  <dimension ref="A1:K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G10" activeCellId="0" sqref="G10"/>
    </sheetView>
  </sheetViews>
  <sheetFormatPr defaultRowHeight="15"/>
  <cols>
    <col collapsed="false" hidden="false" max="1" min="1" style="0" width="5.83163265306122"/>
    <col collapsed="false" hidden="false" max="2" min="2" style="0" width="116.091836734694"/>
    <col collapsed="false" hidden="false" max="3" min="3" style="0" width="11.3418367346939"/>
    <col collapsed="false" hidden="false" max="4" min="4" style="0" width="10.4744897959184"/>
    <col collapsed="false" hidden="false" max="1025" min="5" style="0" width="8.85714285714286"/>
  </cols>
  <sheetData>
    <row r="1" customFormat="false" ht="15.75" hidden="false" customHeight="false" outlineLevel="0" collapsed="false">
      <c r="A1" s="66" t="str">
        <f aca="false">'Date initiale'!C3</f>
        <v>Universitatea de Arhitectură și Urbanism "Ion Mincu" București</v>
      </c>
      <c r="B1" s="66"/>
      <c r="C1" s="66"/>
      <c r="D1" s="256"/>
      <c r="E1" s="364"/>
    </row>
    <row r="2" customFormat="false" ht="15.75" hidden="false" customHeight="false" outlineLevel="0" collapsed="false">
      <c r="A2" s="66" t="str">
        <f aca="false">'Date initiale'!B4&amp;" "&amp;'Date initiale'!C4</f>
        <v>Facultatea ARHITECTURA</v>
      </c>
      <c r="B2" s="66"/>
      <c r="C2" s="66"/>
      <c r="D2" s="364"/>
      <c r="E2" s="364"/>
    </row>
    <row r="3" customFormat="false" ht="15.75" hidden="false" customHeight="false" outlineLevel="0" collapsed="false">
      <c r="A3" s="66" t="str">
        <f aca="false">'Date initiale'!B5&amp;" "&amp;'Date initiale'!C5</f>
        <v>Departamentul Sinteza in proiectrae</v>
      </c>
      <c r="B3" s="66"/>
      <c r="C3" s="66"/>
      <c r="D3" s="256"/>
      <c r="E3" s="364"/>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34.5" hidden="false" customHeight="true" outlineLevel="0" collapsed="false">
      <c r="A6" s="281" t="s">
        <v>178</v>
      </c>
      <c r="B6" s="281"/>
      <c r="C6" s="281"/>
      <c r="D6" s="281"/>
    </row>
    <row r="7" customFormat="false" ht="34.5" hidden="false" customHeight="true" outlineLevel="0" collapsed="false">
      <c r="A7" s="161" t="str">
        <f aca="false">'Descriere indicatori'!B25&amp;". "&amp;'Descriere indicatori'!C25</f>
        <v>I18. Premii / mențiuni / nominalizări la Bienala, Anuală de Arhitectură Bucureşti ori premii / nominalizări la alte concursuri şi licitaţii publice câştigate la nivel naţional, regional şi/sau local de arhitectură, urbanism, peisagistică şi design***</v>
      </c>
      <c r="B7" s="161"/>
      <c r="C7" s="161"/>
      <c r="D7" s="161"/>
    </row>
    <row r="8" customFormat="false" ht="16.5" hidden="false" customHeight="true" outlineLevel="0" collapsed="false">
      <c r="A8" s="281"/>
      <c r="B8" s="281"/>
      <c r="C8" s="281"/>
      <c r="D8" s="281"/>
    </row>
    <row r="9" customFormat="false" ht="42.75" hidden="false" customHeight="true" outlineLevel="0" collapsed="false">
      <c r="A9" s="73" t="s">
        <v>179</v>
      </c>
      <c r="B9" s="154" t="s">
        <v>480</v>
      </c>
      <c r="C9" s="154" t="s">
        <v>184</v>
      </c>
      <c r="D9" s="371" t="s">
        <v>438</v>
      </c>
      <c r="E9" s="365"/>
      <c r="F9" s="78" t="s">
        <v>188</v>
      </c>
    </row>
    <row r="10" customFormat="false" ht="15" hidden="false" customHeight="false" outlineLevel="0" collapsed="false">
      <c r="A10" s="133" t="n">
        <v>1</v>
      </c>
      <c r="B10" s="381"/>
      <c r="C10" s="136"/>
      <c r="D10" s="211"/>
      <c r="E10" s="365"/>
      <c r="F10" s="86" t="s">
        <v>487</v>
      </c>
      <c r="G10" s="60" t="s">
        <v>488</v>
      </c>
      <c r="K10" s="225"/>
    </row>
    <row r="11" customFormat="false" ht="15" hidden="false" customHeight="false" outlineLevel="0" collapsed="false">
      <c r="A11" s="170" t="n">
        <f aca="false">A10+1</f>
        <v>2</v>
      </c>
      <c r="B11" s="377"/>
      <c r="C11" s="138"/>
      <c r="D11" s="140"/>
      <c r="K11" s="225"/>
    </row>
    <row r="12" customFormat="false" ht="15" hidden="false" customHeight="false" outlineLevel="0" collapsed="false">
      <c r="A12" s="170" t="n">
        <f aca="false">A11+1</f>
        <v>3</v>
      </c>
      <c r="B12" s="377"/>
      <c r="C12" s="138"/>
      <c r="D12" s="140"/>
    </row>
    <row r="13" customFormat="false" ht="15" hidden="false" customHeight="false" outlineLevel="0" collapsed="false">
      <c r="A13" s="170" t="n">
        <f aca="false">A12+1</f>
        <v>4</v>
      </c>
      <c r="B13" s="377"/>
      <c r="C13" s="138"/>
      <c r="D13" s="140"/>
    </row>
    <row r="14" customFormat="false" ht="15" hidden="false" customHeight="false" outlineLevel="0" collapsed="false">
      <c r="A14" s="170" t="n">
        <f aca="false">A13+1</f>
        <v>5</v>
      </c>
      <c r="B14" s="377"/>
      <c r="C14" s="138"/>
      <c r="D14" s="140"/>
    </row>
    <row r="15" customFormat="false" ht="15" hidden="false" customHeight="false" outlineLevel="0" collapsed="false">
      <c r="A15" s="170" t="n">
        <f aca="false">A14+1</f>
        <v>6</v>
      </c>
      <c r="B15" s="377"/>
      <c r="C15" s="138"/>
      <c r="D15" s="140"/>
    </row>
    <row r="16" customFormat="false" ht="15" hidden="false" customHeight="false" outlineLevel="0" collapsed="false">
      <c r="A16" s="170" t="n">
        <f aca="false">A15+1</f>
        <v>7</v>
      </c>
      <c r="B16" s="377"/>
      <c r="C16" s="138"/>
      <c r="D16" s="140"/>
    </row>
    <row r="17" s="382" customFormat="true" ht="15" hidden="false" customHeight="false" outlineLevel="0" collapsed="false">
      <c r="A17" s="170" t="n">
        <f aca="false">A16+1</f>
        <v>8</v>
      </c>
      <c r="B17" s="377"/>
      <c r="C17" s="138"/>
      <c r="D17" s="140"/>
    </row>
    <row r="18" customFormat="false" ht="15" hidden="false" customHeight="false" outlineLevel="0" collapsed="false">
      <c r="A18" s="170" t="n">
        <f aca="false">A17+1</f>
        <v>9</v>
      </c>
      <c r="B18" s="377"/>
      <c r="C18" s="138"/>
      <c r="D18" s="140"/>
    </row>
    <row r="19" customFormat="false" ht="15.75" hidden="false" customHeight="false" outlineLevel="0" collapsed="false">
      <c r="A19" s="383" t="n">
        <f aca="false">A18+1</f>
        <v>10</v>
      </c>
      <c r="B19" s="379"/>
      <c r="C19" s="152"/>
      <c r="D19" s="276"/>
    </row>
    <row r="20" s="225" customFormat="true" ht="15.75" hidden="false" customHeight="false" outlineLevel="0" collapsed="false">
      <c r="A20" s="384"/>
      <c r="B20" s="385"/>
      <c r="C20" s="104" t="str">
        <f aca="false">"Total "&amp;LEFT(A7,3)</f>
        <v>Total I18</v>
      </c>
      <c r="D20" s="386" t="n">
        <f aca="false">SUM(D10:D19)</f>
        <v>0</v>
      </c>
    </row>
    <row r="21" customFormat="false" ht="15" hidden="false" customHeight="false" outlineLevel="0" collapsed="false">
      <c r="B21" s="227"/>
    </row>
    <row r="22" customFormat="false" ht="53.25" hidden="false" customHeight="true" outlineLevel="0" collapsed="false">
      <c r="A22" s="106" t="str">
        <f aca="false">'Descriere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106"/>
      <c r="C22" s="106"/>
      <c r="D22" s="106"/>
      <c r="E22" s="387"/>
      <c r="F22" s="387"/>
      <c r="G22" s="387"/>
      <c r="H22" s="387"/>
    </row>
  </sheetData>
  <mergeCells count="3">
    <mergeCell ref="A6:D6"/>
    <mergeCell ref="A7:D7"/>
    <mergeCell ref="A22:D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tabColor rgb="FF9BBB59"/>
    <pageSetUpPr fitToPage="false"/>
  </sheetPr>
  <dimension ref="A1:K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H10" activeCellId="0" sqref="H10"/>
    </sheetView>
  </sheetViews>
  <sheetFormatPr defaultRowHeight="15"/>
  <cols>
    <col collapsed="false" hidden="false" max="1" min="1" style="0" width="5.83163265306122"/>
    <col collapsed="false" hidden="false" max="2" min="2" style="0" width="30.2397959183673"/>
    <col collapsed="false" hidden="false" max="3" min="3" style="0" width="85.2091836734694"/>
    <col collapsed="false" hidden="false" max="4" min="4" style="0" width="11.3418367346939"/>
    <col collapsed="false" hidden="false" max="5" min="5" style="0" width="10.4744897959184"/>
    <col collapsed="false" hidden="false" max="6" min="6" style="0" width="8.85714285714286"/>
    <col collapsed="false" hidden="false" max="7" min="7" style="0" width="15.5510204081633"/>
    <col collapsed="false" hidden="false" max="1025" min="8" style="0" width="8.85714285714286"/>
  </cols>
  <sheetData>
    <row r="1" customFormat="false" ht="15" hidden="false" customHeight="false" outlineLevel="0" collapsed="false">
      <c r="A1" s="353" t="str">
        <f aca="false">'Date initiale'!C3</f>
        <v>Universitatea de Arhitectură și Urbanism "Ion Mincu" București</v>
      </c>
      <c r="B1" s="353"/>
      <c r="D1" s="353"/>
    </row>
    <row r="2" customFormat="false" ht="15.75" hidden="false" customHeight="false" outlineLevel="0" collapsed="false">
      <c r="A2" s="66" t="str">
        <f aca="false">'Date initiale'!B4&amp;" "&amp;'Date initiale'!C4</f>
        <v>Facultatea ARHITECTURA</v>
      </c>
      <c r="B2" s="66"/>
      <c r="C2" s="256"/>
      <c r="D2" s="66"/>
      <c r="E2" s="256"/>
    </row>
    <row r="3" customFormat="false" ht="15.75" hidden="false" customHeight="false" outlineLevel="0" collapsed="false">
      <c r="A3" s="66" t="str">
        <f aca="false">'Date initiale'!B5&amp;" "&amp;'Date initiale'!C5</f>
        <v>Departamentul Sinteza in proiectrae</v>
      </c>
      <c r="B3" s="66"/>
      <c r="C3" s="256"/>
      <c r="D3" s="66"/>
      <c r="E3" s="256"/>
    </row>
    <row r="4" customFormat="false" ht="15.75" hidden="false" customHeight="false" outlineLevel="0" collapsed="false">
      <c r="A4" s="69" t="str">
        <f aca="false">'Date initiale'!C6&amp;", "&amp;'Date initiale'!C7</f>
        <v>Bărbuică Letiția, C10</v>
      </c>
      <c r="B4" s="69"/>
      <c r="C4" s="69"/>
      <c r="D4" s="69"/>
      <c r="E4" s="69"/>
    </row>
    <row r="5" customFormat="false" ht="15.75" hidden="false" customHeight="false" outlineLevel="0" collapsed="false">
      <c r="A5" s="70"/>
      <c r="B5" s="70"/>
      <c r="C5" s="256"/>
      <c r="D5" s="70"/>
      <c r="E5" s="256"/>
    </row>
    <row r="6" customFormat="false" ht="15.75" hidden="false" customHeight="false" outlineLevel="0" collapsed="false">
      <c r="A6" s="321" t="s">
        <v>178</v>
      </c>
      <c r="B6" s="321"/>
      <c r="C6" s="321"/>
      <c r="D6" s="321"/>
      <c r="E6" s="321"/>
    </row>
    <row r="7" customFormat="false" ht="67.5" hidden="false" customHeight="true" outlineLevel="0" collapsed="false">
      <c r="A7" s="161" t="str">
        <f aca="false">'Descriere indicatori'!B26&amp;". "&amp;'Descriere indicatori'!C26</f>
        <v>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v>
      </c>
      <c r="B7" s="161"/>
      <c r="C7" s="161"/>
      <c r="D7" s="161"/>
      <c r="E7" s="161"/>
      <c r="F7" s="388"/>
      <c r="G7" s="388"/>
      <c r="H7" s="388"/>
      <c r="I7" s="388"/>
    </row>
    <row r="8" s="225" customFormat="true" ht="20.25" hidden="false" customHeight="true" outlineLevel="0" collapsed="false">
      <c r="A8" s="281"/>
      <c r="B8" s="281"/>
      <c r="C8" s="281"/>
      <c r="D8" s="281"/>
      <c r="E8" s="281"/>
      <c r="F8" s="389"/>
      <c r="G8" s="389"/>
      <c r="H8" s="389"/>
      <c r="I8" s="389"/>
    </row>
    <row r="9" customFormat="false" ht="30.75" hidden="false" customHeight="false" outlineLevel="0" collapsed="false">
      <c r="A9" s="163" t="s">
        <v>179</v>
      </c>
      <c r="B9" s="258" t="s">
        <v>489</v>
      </c>
      <c r="C9" s="258" t="s">
        <v>490</v>
      </c>
      <c r="D9" s="258" t="s">
        <v>491</v>
      </c>
      <c r="E9" s="232" t="s">
        <v>26</v>
      </c>
      <c r="G9" s="78" t="s">
        <v>188</v>
      </c>
      <c r="K9" s="225"/>
    </row>
    <row r="10" customFormat="false" ht="15" hidden="false" customHeight="false" outlineLevel="0" collapsed="false">
      <c r="A10" s="390" t="n">
        <v>1</v>
      </c>
      <c r="B10" s="167"/>
      <c r="C10" s="366"/>
      <c r="D10" s="169"/>
      <c r="E10" s="211"/>
      <c r="G10" s="86" t="s">
        <v>492</v>
      </c>
      <c r="H10" s="60" t="s">
        <v>493</v>
      </c>
      <c r="K10" s="225"/>
    </row>
    <row r="11" customFormat="false" ht="15" hidden="false" customHeight="false" outlineLevel="0" collapsed="false">
      <c r="A11" s="267" t="n">
        <f aca="false">A10+1</f>
        <v>2</v>
      </c>
      <c r="B11" s="369"/>
      <c r="C11" s="23"/>
      <c r="D11" s="120"/>
      <c r="E11" s="140"/>
      <c r="K11" s="225"/>
    </row>
    <row r="12" customFormat="false" ht="15" hidden="false" customHeight="false" outlineLevel="0" collapsed="false">
      <c r="A12" s="267" t="n">
        <f aca="false">A11+1</f>
        <v>3</v>
      </c>
      <c r="B12" s="369"/>
      <c r="C12" s="23"/>
      <c r="D12" s="120"/>
      <c r="E12" s="140"/>
      <c r="K12" s="225"/>
    </row>
    <row r="13" customFormat="false" ht="15" hidden="false" customHeight="false" outlineLevel="0" collapsed="false">
      <c r="A13" s="267" t="n">
        <f aca="false">A12+1</f>
        <v>4</v>
      </c>
      <c r="B13" s="369"/>
      <c r="C13" s="23"/>
      <c r="D13" s="120"/>
      <c r="E13" s="140"/>
      <c r="K13" s="225"/>
    </row>
    <row r="14" customFormat="false" ht="15" hidden="false" customHeight="false" outlineLevel="0" collapsed="false">
      <c r="A14" s="267" t="n">
        <f aca="false">A13+1</f>
        <v>5</v>
      </c>
      <c r="B14" s="369"/>
      <c r="C14" s="23"/>
      <c r="D14" s="120"/>
      <c r="E14" s="140"/>
      <c r="K14" s="225"/>
    </row>
    <row r="15" customFormat="false" ht="15" hidden="false" customHeight="false" outlineLevel="0" collapsed="false">
      <c r="A15" s="267" t="n">
        <f aca="false">A14+1</f>
        <v>6</v>
      </c>
      <c r="B15" s="369"/>
      <c r="C15" s="23"/>
      <c r="D15" s="120"/>
      <c r="E15" s="140"/>
      <c r="K15" s="225"/>
    </row>
    <row r="16" customFormat="false" ht="15" hidden="false" customHeight="false" outlineLevel="0" collapsed="false">
      <c r="A16" s="267" t="n">
        <f aca="false">A15+1</f>
        <v>7</v>
      </c>
      <c r="B16" s="369"/>
      <c r="C16" s="23"/>
      <c r="D16" s="120"/>
      <c r="E16" s="140"/>
      <c r="K16" s="225"/>
    </row>
    <row r="17" customFormat="false" ht="15" hidden="false" customHeight="false" outlineLevel="0" collapsed="false">
      <c r="A17" s="267" t="n">
        <f aca="false">A16+1</f>
        <v>8</v>
      </c>
      <c r="B17" s="369"/>
      <c r="C17" s="23"/>
      <c r="D17" s="120"/>
      <c r="E17" s="140"/>
      <c r="K17" s="225"/>
    </row>
    <row r="18" customFormat="false" ht="15" hidden="false" customHeight="false" outlineLevel="0" collapsed="false">
      <c r="A18" s="267" t="n">
        <f aca="false">A17+1</f>
        <v>9</v>
      </c>
      <c r="B18" s="369"/>
      <c r="C18" s="23"/>
      <c r="D18" s="120"/>
      <c r="E18" s="140"/>
      <c r="K18" s="225"/>
    </row>
    <row r="19" customFormat="false" ht="15.75" hidden="false" customHeight="false" outlineLevel="0" collapsed="false">
      <c r="A19" s="273" t="n">
        <f aca="false">A18+1</f>
        <v>10</v>
      </c>
      <c r="B19" s="391"/>
      <c r="C19" s="370"/>
      <c r="D19" s="127"/>
      <c r="E19" s="276"/>
      <c r="K19" s="225"/>
    </row>
    <row r="20" customFormat="false" ht="15.75" hidden="false" customHeight="false" outlineLevel="0" collapsed="false">
      <c r="A20" s="307"/>
      <c r="B20" s="1"/>
      <c r="C20" s="392"/>
      <c r="D20" s="279" t="str">
        <f aca="false">"Total "&amp;LEFT(A7,3)</f>
        <v>Total I19</v>
      </c>
      <c r="E20" s="160" t="n">
        <f aca="false">SUM(E10:E19)</f>
        <v>0</v>
      </c>
      <c r="K20" s="225"/>
    </row>
  </sheetData>
  <mergeCells count="3">
    <mergeCell ref="A4:E4"/>
    <mergeCell ref="A6:E6"/>
    <mergeCell ref="A7:E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tabColor rgb="FF9BBB59"/>
    <pageSetUpPr fitToPage="false"/>
  </sheetPr>
  <dimension ref="A1:H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C10" activeCellId="0" sqref="C10"/>
    </sheetView>
  </sheetViews>
  <sheetFormatPr defaultRowHeight="15"/>
  <cols>
    <col collapsed="false" hidden="false" max="1" min="1" style="0" width="5.83163265306122"/>
    <col collapsed="false" hidden="false" max="2" min="2" style="0" width="97.1938775510204"/>
    <col collapsed="false" hidden="false" max="3" min="3" style="0" width="18.6836734693878"/>
    <col collapsed="false" hidden="false" max="4" min="4" style="0" width="11.3418367346939"/>
    <col collapsed="false" hidden="false" max="5" min="5" style="0" width="10.4744897959184"/>
    <col collapsed="false" hidden="false" max="6" min="6" style="0" width="8.85714285714286"/>
    <col collapsed="false" hidden="false" max="7" min="7" style="0" width="14.2551020408163"/>
    <col collapsed="false" hidden="false" max="1025" min="8" style="0" width="8.85714285714286"/>
  </cols>
  <sheetData>
    <row r="1" customFormat="false" ht="15.75" hidden="false" customHeight="false" outlineLevel="0" collapsed="false">
      <c r="A1" s="66" t="str">
        <f aca="false">'Date initiale'!C3</f>
        <v>Universitatea de Arhitectură și Urbanism "Ion Mincu" București</v>
      </c>
      <c r="B1" s="66"/>
      <c r="C1" s="66"/>
      <c r="D1" s="66"/>
      <c r="E1" s="256"/>
    </row>
    <row r="2" customFormat="false" ht="15.75" hidden="false" customHeight="false" outlineLevel="0" collapsed="false">
      <c r="A2" s="66" t="str">
        <f aca="false">'Date initiale'!B4&amp;" "&amp;'Date initiale'!C4</f>
        <v>Facultatea ARHITECTURA</v>
      </c>
      <c r="B2" s="66"/>
      <c r="C2" s="66"/>
      <c r="D2" s="66"/>
      <c r="E2" s="256"/>
    </row>
    <row r="3" customFormat="false" ht="15.75" hidden="false" customHeight="false" outlineLevel="0" collapsed="false">
      <c r="A3" s="66" t="str">
        <f aca="false">'Date initiale'!B5&amp;" "&amp;'Date initiale'!C5</f>
        <v>Departamentul Sinteza in proiectrae</v>
      </c>
      <c r="B3" s="66"/>
      <c r="C3" s="66"/>
      <c r="D3" s="66"/>
      <c r="E3" s="256"/>
    </row>
    <row r="4" customFormat="false" ht="15" hidden="false" customHeight="false" outlineLevel="0" collapsed="false">
      <c r="A4" s="103" t="str">
        <f aca="false">'Date initiale'!C6&amp;", "&amp;'Date initiale'!C7</f>
        <v>Bărbuică Letiția, C10</v>
      </c>
      <c r="B4" s="103"/>
      <c r="C4" s="103"/>
      <c r="D4" s="103"/>
    </row>
    <row r="5" customFormat="false" ht="15" hidden="false" customHeight="false" outlineLevel="0" collapsed="false">
      <c r="A5" s="103"/>
      <c r="B5" s="103"/>
      <c r="C5" s="103"/>
      <c r="D5" s="103"/>
    </row>
    <row r="6" customFormat="false" ht="15.75" hidden="false" customHeight="true" outlineLevel="0" collapsed="false">
      <c r="A6" s="343" t="s">
        <v>178</v>
      </c>
      <c r="B6" s="343"/>
      <c r="C6" s="343"/>
      <c r="D6" s="343"/>
      <c r="E6" s="343"/>
    </row>
    <row r="7" customFormat="false" ht="15.75" hidden="false" customHeight="false" outlineLevel="0" collapsed="false">
      <c r="A7" s="161" t="str">
        <f aca="false">'Descriere indicatori'!B27&amp;". "&amp;'Descriere indicatori'!C27</f>
        <v>I20. Expoziţii profesionale în domeniu organizate la nivel internaţional / naţional sau local în calitate de autor, coautor, curator</v>
      </c>
      <c r="B7" s="161"/>
      <c r="C7" s="161"/>
      <c r="D7" s="161"/>
      <c r="E7" s="161"/>
      <c r="F7" s="393"/>
    </row>
    <row r="8" customFormat="false" ht="32.25" hidden="false" customHeight="true" outlineLevel="0" collapsed="false">
      <c r="A8" s="343"/>
      <c r="B8" s="343"/>
      <c r="C8" s="343"/>
      <c r="D8" s="343"/>
      <c r="E8" s="343"/>
    </row>
    <row r="9" customFormat="false" ht="30.75" hidden="false" customHeight="false" outlineLevel="0" collapsed="false">
      <c r="A9" s="163" t="s">
        <v>179</v>
      </c>
      <c r="B9" s="394" t="s">
        <v>494</v>
      </c>
      <c r="C9" s="154" t="s">
        <v>495</v>
      </c>
      <c r="D9" s="154" t="s">
        <v>184</v>
      </c>
      <c r="E9" s="371" t="s">
        <v>26</v>
      </c>
      <c r="G9" s="78" t="s">
        <v>188</v>
      </c>
    </row>
    <row r="10" customFormat="false" ht="15.6" hidden="false" customHeight="false" outlineLevel="0" collapsed="false">
      <c r="A10" s="395" t="n">
        <v>1</v>
      </c>
      <c r="B10" s="396" t="s">
        <v>496</v>
      </c>
      <c r="C10" s="397" t="s">
        <v>497</v>
      </c>
      <c r="D10" s="397" t="n">
        <v>2017</v>
      </c>
      <c r="E10" s="398" t="n">
        <v>1</v>
      </c>
      <c r="G10" s="86" t="s">
        <v>487</v>
      </c>
      <c r="H10" s="60" t="s">
        <v>498</v>
      </c>
    </row>
    <row r="11" customFormat="false" ht="15.65" hidden="false" customHeight="false" outlineLevel="0" collapsed="false">
      <c r="A11" s="399" t="n">
        <f aca="false">A10+1</f>
        <v>2</v>
      </c>
      <c r="B11" s="396" t="s">
        <v>499</v>
      </c>
      <c r="C11" s="138" t="str">
        <f aca="false">C10</f>
        <v>coautor</v>
      </c>
      <c r="D11" s="138" t="n">
        <v>2017</v>
      </c>
      <c r="E11" s="400" t="n">
        <v>1</v>
      </c>
      <c r="G11" s="86" t="s">
        <v>500</v>
      </c>
    </row>
    <row r="12" customFormat="false" ht="27.7" hidden="false" customHeight="false" outlineLevel="0" collapsed="false">
      <c r="A12" s="399" t="n">
        <f aca="false">A11+1</f>
        <v>3</v>
      </c>
      <c r="B12" s="396" t="s">
        <v>501</v>
      </c>
      <c r="C12" s="138" t="str">
        <f aca="false">C11</f>
        <v>coautor</v>
      </c>
      <c r="D12" s="138" t="n">
        <v>2014</v>
      </c>
      <c r="E12" s="400" t="n">
        <v>1</v>
      </c>
      <c r="G12" s="86" t="s">
        <v>502</v>
      </c>
    </row>
    <row r="13" customFormat="false" ht="15" hidden="false" customHeight="false" outlineLevel="0" collapsed="false">
      <c r="A13" s="399" t="n">
        <f aca="false">A12+1</f>
        <v>4</v>
      </c>
      <c r="B13" s="401"/>
      <c r="C13" s="138"/>
      <c r="D13" s="138"/>
      <c r="E13" s="400"/>
    </row>
    <row r="14" customFormat="false" ht="15" hidden="false" customHeight="false" outlineLevel="0" collapsed="false">
      <c r="A14" s="399" t="n">
        <f aca="false">A13+1</f>
        <v>5</v>
      </c>
      <c r="B14" s="377"/>
      <c r="C14" s="138"/>
      <c r="D14" s="138"/>
      <c r="E14" s="402"/>
    </row>
    <row r="15" customFormat="false" ht="15" hidden="false" customHeight="false" outlineLevel="0" collapsed="false">
      <c r="A15" s="399" t="n">
        <f aca="false">A14+1</f>
        <v>6</v>
      </c>
      <c r="B15" s="377"/>
      <c r="C15" s="138"/>
      <c r="D15" s="138"/>
      <c r="E15" s="402"/>
    </row>
    <row r="16" customFormat="false" ht="15" hidden="false" customHeight="false" outlineLevel="0" collapsed="false">
      <c r="A16" s="399" t="n">
        <f aca="false">A15+1</f>
        <v>7</v>
      </c>
      <c r="B16" s="377"/>
      <c r="C16" s="138"/>
      <c r="D16" s="138"/>
      <c r="E16" s="402"/>
    </row>
    <row r="17" customFormat="false" ht="15" hidden="false" customHeight="false" outlineLevel="0" collapsed="false">
      <c r="A17" s="399" t="n">
        <f aca="false">A16+1</f>
        <v>8</v>
      </c>
      <c r="B17" s="377"/>
      <c r="C17" s="138"/>
      <c r="D17" s="138"/>
      <c r="E17" s="140"/>
    </row>
    <row r="18" customFormat="false" ht="15" hidden="false" customHeight="false" outlineLevel="0" collapsed="false">
      <c r="A18" s="399" t="n">
        <f aca="false">A17+1</f>
        <v>9</v>
      </c>
      <c r="B18" s="377"/>
      <c r="C18" s="138"/>
      <c r="D18" s="138"/>
      <c r="E18" s="402"/>
    </row>
    <row r="19" customFormat="false" ht="15.75" hidden="false" customHeight="false" outlineLevel="0" collapsed="false">
      <c r="A19" s="403" t="n">
        <f aca="false">A18+1</f>
        <v>10</v>
      </c>
      <c r="B19" s="379"/>
      <c r="C19" s="152"/>
      <c r="D19" s="152"/>
      <c r="E19" s="404"/>
    </row>
    <row r="20" customFormat="false" ht="15.75" hidden="false" customHeight="false" outlineLevel="0" collapsed="false">
      <c r="A20" s="102"/>
      <c r="B20" s="405"/>
      <c r="C20" s="60"/>
      <c r="D20" s="279" t="str">
        <f aca="false">"Total "&amp;LEFT(A7,3)</f>
        <v>Total I20</v>
      </c>
      <c r="E20" s="105" t="n">
        <f aca="false">SUM(E10:E19)</f>
        <v>3</v>
      </c>
    </row>
  </sheetData>
  <mergeCells count="2">
    <mergeCell ref="A6:E6"/>
    <mergeCell ref="A7:E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B1:D47"/>
  <sheetViews>
    <sheetView showFormulas="false" showGridLines="false" showRowColHeaders="false" showZeros="true" rightToLeft="false" tabSelected="false" showOutlineSymbols="true" defaultGridColor="true" view="normal" topLeftCell="A31" colorId="64" zoomScale="130" zoomScaleNormal="130" zoomScalePageLayoutView="100" workbookViewId="0">
      <selection pane="topLeft" activeCell="B47" activeCellId="0" sqref="B47"/>
    </sheetView>
  </sheetViews>
  <sheetFormatPr defaultRowHeight="15"/>
  <cols>
    <col collapsed="false" hidden="false" max="1" min="1" style="0" width="4.32142857142857"/>
    <col collapsed="false" hidden="false" max="3" min="3" style="0" width="80.9948979591837"/>
    <col collapsed="false" hidden="false" max="4" min="4" style="0" width="8.4234693877551"/>
    <col collapsed="false" hidden="false" max="1025" min="5" style="0" width="8.85714285714286"/>
  </cols>
  <sheetData>
    <row r="1" customFormat="false" ht="15" hidden="false" customHeight="false" outlineLevel="0" collapsed="false">
      <c r="B1" s="17" t="s">
        <v>8</v>
      </c>
      <c r="C1" s="17"/>
      <c r="D1" s="17"/>
    </row>
    <row r="2" customFormat="false" ht="15" hidden="false" customHeight="false" outlineLevel="0" collapsed="false">
      <c r="B2" s="18" t="str">
        <f aca="false">"Facultatea de "&amp;'Date initiale'!C4</f>
        <v>Facultatea de ARHITECTURA</v>
      </c>
      <c r="C2" s="18"/>
      <c r="D2" s="18"/>
    </row>
    <row r="3" customFormat="false" ht="15" hidden="false" customHeight="false" outlineLevel="0" collapsed="false">
      <c r="B3" s="17" t="str">
        <f aca="false">"Departamentul "&amp;'Date initiale'!C5</f>
        <v>Departamentul Sinteza in proiectrae</v>
      </c>
      <c r="C3" s="17"/>
      <c r="D3" s="17"/>
    </row>
    <row r="4" customFormat="false" ht="15" hidden="false" customHeight="false" outlineLevel="0" collapsed="false">
      <c r="B4" s="18" t="str">
        <f aca="false">"Nume și prenume: "&amp;'Date initiale'!C6</f>
        <v>Nume și prenume: Bărbuică Letiția</v>
      </c>
      <c r="C4" s="18"/>
      <c r="D4" s="18"/>
    </row>
    <row r="5" customFormat="false" ht="15" hidden="false" customHeight="false" outlineLevel="0" collapsed="false">
      <c r="B5" s="18" t="str">
        <f aca="false">"Post: "&amp;'Date initiale'!C7</f>
        <v>Post: C10</v>
      </c>
      <c r="C5" s="18"/>
      <c r="D5" s="18"/>
    </row>
    <row r="6" customFormat="false" ht="15" hidden="false" customHeight="false" outlineLevel="0" collapsed="false">
      <c r="B6" s="18" t="str">
        <f aca="false">"Standard de referință: "&amp;'Date initiale'!C8</f>
        <v>Standard de referință: conferențiar universitar</v>
      </c>
      <c r="C6" s="18"/>
      <c r="D6" s="18"/>
    </row>
    <row r="8" customFormat="false" ht="15.75" hidden="false" customHeight="false" outlineLevel="0" collapsed="false">
      <c r="B8" s="19" t="s">
        <v>22</v>
      </c>
      <c r="C8" s="19"/>
      <c r="D8" s="19"/>
    </row>
    <row r="9" customFormat="false" ht="34.5" hidden="false" customHeight="true" outlineLevel="0" collapsed="false">
      <c r="B9" s="20" t="s">
        <v>23</v>
      </c>
      <c r="C9" s="20"/>
      <c r="D9" s="20"/>
    </row>
    <row r="10" customFormat="false" ht="30" hidden="false" customHeight="false" outlineLevel="0" collapsed="false">
      <c r="B10" s="21" t="s">
        <v>24</v>
      </c>
      <c r="C10" s="21" t="s">
        <v>25</v>
      </c>
      <c r="D10" s="21" t="s">
        <v>26</v>
      </c>
    </row>
    <row r="11" customFormat="false" ht="15" hidden="false" customHeight="false" outlineLevel="0" collapsed="false">
      <c r="B11" s="22" t="s">
        <v>27</v>
      </c>
      <c r="C11" s="23" t="s">
        <v>28</v>
      </c>
      <c r="D11" s="24" t="n">
        <f aca="false">I1!I20</f>
        <v>0</v>
      </c>
    </row>
    <row r="12" customFormat="false" ht="15" hidden="false" customHeight="true" outlineLevel="0" collapsed="false">
      <c r="B12" s="25" t="s">
        <v>29</v>
      </c>
      <c r="C12" s="23" t="s">
        <v>30</v>
      </c>
      <c r="D12" s="26" t="n">
        <f aca="false">I2!I20</f>
        <v>0</v>
      </c>
    </row>
    <row r="13" customFormat="false" ht="15" hidden="false" customHeight="false" outlineLevel="0" collapsed="false">
      <c r="B13" s="25" t="s">
        <v>31</v>
      </c>
      <c r="C13" s="27" t="s">
        <v>32</v>
      </c>
      <c r="D13" s="26" t="n">
        <f aca="false">I3!I20</f>
        <v>0</v>
      </c>
    </row>
    <row r="14" customFormat="false" ht="15" hidden="false" customHeight="false" outlineLevel="0" collapsed="false">
      <c r="B14" s="25" t="s">
        <v>33</v>
      </c>
      <c r="C14" s="23" t="s">
        <v>34</v>
      </c>
      <c r="D14" s="26" t="n">
        <f aca="false">I4!I20</f>
        <v>0</v>
      </c>
    </row>
    <row r="15" customFormat="false" ht="45" hidden="false" customHeight="false" outlineLevel="0" collapsed="false">
      <c r="B15" s="25" t="s">
        <v>35</v>
      </c>
      <c r="C15" s="28" t="s">
        <v>36</v>
      </c>
      <c r="D15" s="26" t="n">
        <f aca="false">I5!I20</f>
        <v>20</v>
      </c>
    </row>
    <row r="16" customFormat="false" ht="15" hidden="false" customHeight="true" outlineLevel="0" collapsed="false">
      <c r="B16" s="25" t="s">
        <v>37</v>
      </c>
      <c r="C16" s="23" t="s">
        <v>38</v>
      </c>
      <c r="D16" s="26" t="n">
        <f aca="false">I6!I20</f>
        <v>0</v>
      </c>
    </row>
    <row r="17" customFormat="false" ht="15" hidden="false" customHeight="true" outlineLevel="0" collapsed="false">
      <c r="B17" s="25" t="s">
        <v>39</v>
      </c>
      <c r="C17" s="23" t="s">
        <v>40</v>
      </c>
      <c r="D17" s="26" t="n">
        <f aca="false">I7!I20</f>
        <v>0</v>
      </c>
    </row>
    <row r="18" customFormat="false" ht="30" hidden="false" customHeight="false" outlineLevel="0" collapsed="false">
      <c r="B18" s="25" t="s">
        <v>41</v>
      </c>
      <c r="C18" s="23" t="s">
        <v>42</v>
      </c>
      <c r="D18" s="26" t="n">
        <f aca="false">I8!I20</f>
        <v>10</v>
      </c>
    </row>
    <row r="19" customFormat="false" ht="30" hidden="false" customHeight="false" outlineLevel="0" collapsed="false">
      <c r="B19" s="25" t="s">
        <v>43</v>
      </c>
      <c r="C19" s="23" t="s">
        <v>44</v>
      </c>
      <c r="D19" s="26" t="n">
        <f aca="false">I9!I20</f>
        <v>14</v>
      </c>
    </row>
    <row r="20" customFormat="false" ht="30" hidden="false" customHeight="false" outlineLevel="0" collapsed="false">
      <c r="B20" s="25" t="s">
        <v>45</v>
      </c>
      <c r="C20" s="28" t="s">
        <v>46</v>
      </c>
      <c r="D20" s="26" t="n">
        <f aca="false">I10!I18</f>
        <v>15</v>
      </c>
    </row>
    <row r="21" customFormat="false" ht="45" hidden="false" customHeight="false" outlineLevel="0" collapsed="false">
      <c r="B21" s="29" t="s">
        <v>47</v>
      </c>
      <c r="C21" s="23" t="s">
        <v>48</v>
      </c>
      <c r="D21" s="26" t="n">
        <f aca="false">I11a!I30</f>
        <v>135</v>
      </c>
    </row>
    <row r="22" customFormat="false" ht="60" hidden="false" customHeight="true" outlineLevel="0" collapsed="false">
      <c r="B22" s="30"/>
      <c r="C22" s="23" t="s">
        <v>49</v>
      </c>
      <c r="D22" s="26" t="n">
        <f aca="false">I11b!H20</f>
        <v>20</v>
      </c>
    </row>
    <row r="23" customFormat="false" ht="30" hidden="false" customHeight="false" outlineLevel="0" collapsed="false">
      <c r="B23" s="22"/>
      <c r="C23" s="31" t="s">
        <v>50</v>
      </c>
      <c r="D23" s="26" t="n">
        <f aca="false">I11c!G39</f>
        <v>120</v>
      </c>
    </row>
    <row r="24" customFormat="false" ht="75" hidden="false" customHeight="false" outlineLevel="0" collapsed="false">
      <c r="B24" s="25" t="s">
        <v>51</v>
      </c>
      <c r="C24" s="23" t="s">
        <v>52</v>
      </c>
      <c r="D24" s="26" t="n">
        <f aca="false">I12!H20</f>
        <v>70</v>
      </c>
    </row>
    <row r="25" customFormat="false" ht="48" hidden="false" customHeight="true" outlineLevel="0" collapsed="false">
      <c r="B25" s="25" t="s">
        <v>53</v>
      </c>
      <c r="C25" s="23" t="s">
        <v>54</v>
      </c>
      <c r="D25" s="26" t="n">
        <f aca="false">I13!H28</f>
        <v>197.5</v>
      </c>
    </row>
    <row r="26" customFormat="false" ht="60" hidden="false" customHeight="false" outlineLevel="0" collapsed="false">
      <c r="B26" s="29" t="s">
        <v>55</v>
      </c>
      <c r="C26" s="23" t="s">
        <v>56</v>
      </c>
      <c r="D26" s="26" t="n">
        <f aca="false">I14a!H20</f>
        <v>0</v>
      </c>
    </row>
    <row r="27" customFormat="false" ht="30" hidden="false" customHeight="true" outlineLevel="0" collapsed="false">
      <c r="B27" s="22"/>
      <c r="C27" s="23" t="s">
        <v>57</v>
      </c>
      <c r="D27" s="26" t="n">
        <f aca="false">I14b!H19</f>
        <v>90</v>
      </c>
    </row>
    <row r="28" customFormat="false" ht="45" hidden="false" customHeight="false" outlineLevel="0" collapsed="false">
      <c r="B28" s="25" t="s">
        <v>55</v>
      </c>
      <c r="C28" s="23" t="s">
        <v>58</v>
      </c>
      <c r="D28" s="26" t="n">
        <f aca="false">I14c!H20</f>
        <v>0</v>
      </c>
    </row>
    <row r="29" customFormat="false" ht="60" hidden="false" customHeight="false" outlineLevel="0" collapsed="false">
      <c r="B29" s="32" t="s">
        <v>59</v>
      </c>
      <c r="C29" s="23" t="s">
        <v>60</v>
      </c>
      <c r="D29" s="33" t="n">
        <f aca="false">I15!H27</f>
        <v>240</v>
      </c>
    </row>
    <row r="30" customFormat="false" ht="105" hidden="false" customHeight="false" outlineLevel="0" collapsed="false">
      <c r="B30" s="25" t="s">
        <v>61</v>
      </c>
      <c r="C30" s="28" t="s">
        <v>62</v>
      </c>
      <c r="D30" s="33" t="n">
        <f aca="false">I16!D20</f>
        <v>0</v>
      </c>
    </row>
    <row r="31" customFormat="false" ht="45" hidden="false" customHeight="false" outlineLevel="0" collapsed="false">
      <c r="B31" s="25" t="s">
        <v>63</v>
      </c>
      <c r="C31" s="34" t="s">
        <v>64</v>
      </c>
      <c r="D31" s="26" t="n">
        <f aca="false">I17!D20</f>
        <v>60</v>
      </c>
    </row>
    <row r="32" customFormat="false" ht="45" hidden="false" customHeight="true" outlineLevel="0" collapsed="false">
      <c r="B32" s="22" t="s">
        <v>65</v>
      </c>
      <c r="C32" s="23" t="s">
        <v>66</v>
      </c>
      <c r="D32" s="24" t="n">
        <f aca="false">I18!D20</f>
        <v>0</v>
      </c>
    </row>
    <row r="33" customFormat="false" ht="75" hidden="false" customHeight="true" outlineLevel="0" collapsed="false">
      <c r="B33" s="25" t="s">
        <v>67</v>
      </c>
      <c r="C33" s="35" t="s">
        <v>68</v>
      </c>
      <c r="D33" s="26" t="n">
        <f aca="false">I19!E20</f>
        <v>0</v>
      </c>
    </row>
    <row r="34" customFormat="false" ht="30" hidden="false" customHeight="false" outlineLevel="0" collapsed="false">
      <c r="B34" s="36" t="s">
        <v>69</v>
      </c>
      <c r="C34" s="28" t="s">
        <v>70</v>
      </c>
      <c r="D34" s="26" t="n">
        <f aca="false">I20!E20</f>
        <v>3</v>
      </c>
    </row>
    <row r="35" customFormat="false" ht="15" hidden="false" customHeight="false" outlineLevel="0" collapsed="false">
      <c r="B35" s="25" t="s">
        <v>71</v>
      </c>
      <c r="C35" s="35" t="s">
        <v>72</v>
      </c>
      <c r="D35" s="26" t="n">
        <f aca="false">I21!D20</f>
        <v>0</v>
      </c>
    </row>
    <row r="36" customFormat="false" ht="90" hidden="false" customHeight="false" outlineLevel="0" collapsed="false">
      <c r="B36" s="25" t="s">
        <v>73</v>
      </c>
      <c r="C36" s="37" t="s">
        <v>74</v>
      </c>
      <c r="D36" s="26" t="n">
        <f aca="false">I22!D20</f>
        <v>5</v>
      </c>
    </row>
    <row r="37" customFormat="false" ht="45" hidden="false" customHeight="false" outlineLevel="0" collapsed="false">
      <c r="B37" s="25" t="s">
        <v>75</v>
      </c>
      <c r="C37" s="28" t="s">
        <v>76</v>
      </c>
      <c r="D37" s="26" t="n">
        <f aca="false">I23!D20</f>
        <v>6</v>
      </c>
    </row>
    <row r="38" customFormat="false" ht="15" hidden="false" customHeight="false" outlineLevel="0" collapsed="false">
      <c r="B38" s="25" t="s">
        <v>77</v>
      </c>
      <c r="C38" s="28" t="s">
        <v>78</v>
      </c>
      <c r="D38" s="26" t="n">
        <f aca="false">I24!F20</f>
        <v>0</v>
      </c>
    </row>
    <row r="40" customFormat="false" ht="15" hidden="false" customHeight="false" outlineLevel="0" collapsed="false">
      <c r="B40" s="38" t="s">
        <v>79</v>
      </c>
      <c r="C40" s="8" t="s">
        <v>80</v>
      </c>
    </row>
    <row r="41" customFormat="false" ht="15" hidden="false" customHeight="false" outlineLevel="0" collapsed="false">
      <c r="B41" s="39" t="s">
        <v>81</v>
      </c>
      <c r="C41" s="40" t="s">
        <v>82</v>
      </c>
      <c r="D41" s="41" t="n">
        <f aca="false">SUM(D11:D20)+SUM(D33:D38)</f>
        <v>73</v>
      </c>
    </row>
    <row r="42" customFormat="false" ht="15" hidden="false" customHeight="false" outlineLevel="0" collapsed="false">
      <c r="B42" s="39" t="s">
        <v>83</v>
      </c>
      <c r="C42" s="40" t="s">
        <v>84</v>
      </c>
      <c r="D42" s="41" t="n">
        <f aca="false">SUM(D24:D33)</f>
        <v>657.5</v>
      </c>
    </row>
    <row r="43" customFormat="false" ht="15.75" hidden="false" customHeight="false" outlineLevel="0" collapsed="false">
      <c r="B43" s="42" t="s">
        <v>85</v>
      </c>
      <c r="C43" s="43" t="s">
        <v>86</v>
      </c>
      <c r="D43" s="44" t="n">
        <f aca="false">SUM(D21:D23)</f>
        <v>275</v>
      </c>
    </row>
    <row r="44" customFormat="false" ht="16.5" hidden="false" customHeight="false" outlineLevel="0" collapsed="false">
      <c r="B44" s="45" t="s">
        <v>87</v>
      </c>
      <c r="C44" s="46" t="s">
        <v>88</v>
      </c>
      <c r="D44" s="47" t="n">
        <f aca="false">D41+D42+D43</f>
        <v>1005.5</v>
      </c>
    </row>
    <row r="45" customFormat="false" ht="15.75" hidden="false" customHeight="false" outlineLevel="0" collapsed="false"/>
    <row r="46" customFormat="false" ht="15" hidden="false" customHeight="false" outlineLevel="0" collapsed="false">
      <c r="B46" s="48" t="s">
        <v>89</v>
      </c>
      <c r="C46" s="0" t="s">
        <v>90</v>
      </c>
    </row>
    <row r="47" customFormat="false" ht="15" hidden="false" customHeight="false" outlineLevel="0" collapsed="false">
      <c r="B47" s="49" t="str">
        <f aca="false">'Date initiale'!C9</f>
        <v>Iunie/2019</v>
      </c>
    </row>
  </sheetData>
  <sheetProtection sheet="true" objects="true" scenarios="true"/>
  <mergeCells count="4">
    <mergeCell ref="B1:D1"/>
    <mergeCell ref="B3:D3"/>
    <mergeCell ref="B8:D8"/>
    <mergeCell ref="B9:D9"/>
  </mergeCells>
  <printOptions headings="false" gridLines="false" gridLinesSet="true" horizontalCentered="true" verticalCentered="false"/>
  <pageMargins left="0.590277777777778" right="0.590277777777778" top="0.669444444444444" bottom="0.669444444444444"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tabColor rgb="FF9BBB59"/>
    <pageSetUpPr fitToPage="false"/>
  </sheetPr>
  <dimension ref="A1:J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G10" activeCellId="0" sqref="G10"/>
    </sheetView>
  </sheetViews>
  <sheetFormatPr defaultRowHeight="15"/>
  <cols>
    <col collapsed="false" hidden="false" max="1" min="1" style="0" width="5.83163265306122"/>
    <col collapsed="false" hidden="false" max="2" min="2" style="0" width="117.280612244898"/>
    <col collapsed="false" hidden="false" max="3" min="3" style="0" width="11.3418367346939"/>
    <col collapsed="false" hidden="false" max="4" min="4" style="0" width="10.4744897959184"/>
    <col collapsed="false" hidden="false" max="1025" min="5" style="0" width="8.85714285714286"/>
  </cols>
  <sheetData>
    <row r="1" customFormat="false" ht="15" hidden="false" customHeight="false" outlineLevel="0" collapsed="false">
      <c r="A1" s="353" t="str">
        <f aca="false">'Date initiale'!C3</f>
        <v>Universitatea de Arhitectură și Urbanism "Ion Mincu" București</v>
      </c>
      <c r="B1" s="353"/>
    </row>
    <row r="2" customFormat="false" ht="15" hidden="false" customHeight="false" outlineLevel="0" collapsed="false">
      <c r="A2" s="353" t="str">
        <f aca="false">'Date initiale'!B4&amp;" "&amp;'Date initiale'!C4</f>
        <v>Facultatea ARHITECTURA</v>
      </c>
      <c r="B2" s="353"/>
    </row>
    <row r="3" customFormat="false" ht="15" hidden="false" customHeight="false" outlineLevel="0" collapsed="false">
      <c r="A3" s="353" t="str">
        <f aca="false">'Date initiale'!B5&amp;" "&amp;'Date initiale'!C5</f>
        <v>Departamentul Sinteza in proiectrae</v>
      </c>
      <c r="B3" s="353"/>
    </row>
    <row r="4" customFormat="false" ht="15" hidden="false" customHeight="false" outlineLevel="0" collapsed="false">
      <c r="A4" s="103" t="str">
        <f aca="false">'Date initiale'!C6&amp;", "&amp;'Date initiale'!C7</f>
        <v>Bărbuică Letiția, C10</v>
      </c>
      <c r="B4" s="103"/>
    </row>
    <row r="5" customFormat="false" ht="15" hidden="false" customHeight="false" outlineLevel="0" collapsed="false">
      <c r="A5" s="103"/>
      <c r="B5" s="103"/>
    </row>
    <row r="6" customFormat="false" ht="15.75" hidden="false" customHeight="false" outlineLevel="0" collapsed="false">
      <c r="A6" s="321" t="s">
        <v>178</v>
      </c>
      <c r="B6" s="321"/>
      <c r="C6" s="321"/>
      <c r="D6" s="321"/>
    </row>
    <row r="7" customFormat="false" ht="24" hidden="false" customHeight="true" outlineLevel="0" collapsed="false">
      <c r="A7" s="161" t="str">
        <f aca="false">'Descriere indicatori'!B28&amp;". "&amp;'Descriere indicatori'!C28</f>
        <v>I21. Organizator / curator expoziţii la nivel internaţional/naţional</v>
      </c>
      <c r="B7" s="161"/>
      <c r="C7" s="161"/>
      <c r="D7" s="161"/>
    </row>
    <row r="8" customFormat="false" ht="15.75" hidden="false" customHeight="false" outlineLevel="0" collapsed="false"/>
    <row r="9" customFormat="false" ht="30.75" hidden="false" customHeight="false" outlineLevel="0" collapsed="false">
      <c r="A9" s="163" t="s">
        <v>179</v>
      </c>
      <c r="B9" s="394" t="s">
        <v>494</v>
      </c>
      <c r="C9" s="154" t="s">
        <v>184</v>
      </c>
      <c r="D9" s="371" t="s">
        <v>26</v>
      </c>
      <c r="F9" s="78" t="s">
        <v>188</v>
      </c>
      <c r="J9" s="43"/>
    </row>
    <row r="10" customFormat="false" ht="15" hidden="false" customHeight="false" outlineLevel="0" collapsed="false">
      <c r="A10" s="395" t="n">
        <v>1</v>
      </c>
      <c r="B10" s="406"/>
      <c r="C10" s="406"/>
      <c r="D10" s="407"/>
      <c r="F10" s="86" t="s">
        <v>487</v>
      </c>
      <c r="G10" s="60" t="s">
        <v>498</v>
      </c>
      <c r="J10" s="408"/>
    </row>
    <row r="11" customFormat="false" ht="15" hidden="false" customHeight="false" outlineLevel="0" collapsed="false">
      <c r="A11" s="399" t="n">
        <f aca="false">A10+1</f>
        <v>2</v>
      </c>
      <c r="B11" s="401"/>
      <c r="C11" s="138"/>
      <c r="D11" s="409"/>
    </row>
    <row r="12" customFormat="false" ht="15" hidden="false" customHeight="false" outlineLevel="0" collapsed="false">
      <c r="A12" s="399" t="n">
        <f aca="false">A11+1</f>
        <v>3</v>
      </c>
      <c r="B12" s="401"/>
      <c r="C12" s="138"/>
      <c r="D12" s="409"/>
    </row>
    <row r="13" customFormat="false" ht="15" hidden="false" customHeight="false" outlineLevel="0" collapsed="false">
      <c r="A13" s="399" t="n">
        <f aca="false">A12+1</f>
        <v>4</v>
      </c>
      <c r="B13" s="401"/>
      <c r="C13" s="138"/>
      <c r="D13" s="409"/>
    </row>
    <row r="14" customFormat="false" ht="15" hidden="false" customHeight="false" outlineLevel="0" collapsed="false">
      <c r="A14" s="399" t="n">
        <f aca="false">A13+1</f>
        <v>5</v>
      </c>
      <c r="B14" s="377"/>
      <c r="C14" s="138"/>
      <c r="D14" s="410"/>
    </row>
    <row r="15" customFormat="false" ht="15" hidden="false" customHeight="false" outlineLevel="0" collapsed="false">
      <c r="A15" s="399" t="n">
        <f aca="false">A14+1</f>
        <v>6</v>
      </c>
      <c r="B15" s="377"/>
      <c r="C15" s="138"/>
      <c r="D15" s="410"/>
    </row>
    <row r="16" customFormat="false" ht="15" hidden="false" customHeight="false" outlineLevel="0" collapsed="false">
      <c r="A16" s="399" t="n">
        <f aca="false">A15+1</f>
        <v>7</v>
      </c>
      <c r="B16" s="377"/>
      <c r="C16" s="138"/>
      <c r="D16" s="410"/>
    </row>
    <row r="17" customFormat="false" ht="15" hidden="false" customHeight="false" outlineLevel="0" collapsed="false">
      <c r="A17" s="399" t="n">
        <f aca="false">A16+1</f>
        <v>8</v>
      </c>
      <c r="B17" s="377"/>
      <c r="C17" s="138"/>
      <c r="D17" s="411"/>
    </row>
    <row r="18" customFormat="false" ht="15" hidden="false" customHeight="false" outlineLevel="0" collapsed="false">
      <c r="A18" s="399" t="n">
        <f aca="false">A17+1</f>
        <v>9</v>
      </c>
      <c r="B18" s="377"/>
      <c r="C18" s="138"/>
      <c r="D18" s="410"/>
    </row>
    <row r="19" customFormat="false" ht="15.75" hidden="false" customHeight="false" outlineLevel="0" collapsed="false">
      <c r="A19" s="403" t="n">
        <f aca="false">A18+1</f>
        <v>10</v>
      </c>
      <c r="B19" s="379"/>
      <c r="C19" s="152"/>
      <c r="D19" s="412"/>
    </row>
    <row r="20" customFormat="false" ht="15.75" hidden="false" customHeight="false" outlineLevel="0" collapsed="false">
      <c r="A20" s="102"/>
      <c r="B20" s="405"/>
      <c r="C20" s="279" t="str">
        <f aca="false">"Total "&amp;LEFT(A7,3)</f>
        <v>Total I21</v>
      </c>
      <c r="D20" s="105" t="n">
        <f aca="false">SUM(D10:D19)</f>
        <v>0</v>
      </c>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sheetPr filterMode="false">
    <tabColor rgb="FF9BBB59"/>
    <pageSetUpPr fitToPage="false"/>
  </sheetPr>
  <dimension ref="A1:G21"/>
  <sheetViews>
    <sheetView showFormulas="false" showGridLines="true" showRowColHeaders="false" showZeros="true" rightToLeft="false" tabSelected="true" showOutlineSymbols="true" defaultGridColor="true" view="normal" topLeftCell="A1" colorId="64" zoomScale="100" zoomScaleNormal="100" zoomScalePageLayoutView="100" workbookViewId="0">
      <selection pane="topLeft" activeCell="B10" activeCellId="0" sqref="B10"/>
    </sheetView>
  </sheetViews>
  <sheetFormatPr defaultRowHeight="15"/>
  <cols>
    <col collapsed="false" hidden="false" max="1" min="1" style="0" width="5.83163265306122"/>
    <col collapsed="false" hidden="false" max="2" min="2" style="0" width="110.908163265306"/>
    <col collapsed="false" hidden="false" max="3" min="3" style="0" width="17.4948979591837"/>
    <col collapsed="false" hidden="false" max="4" min="4" style="0" width="10.4744897959184"/>
    <col collapsed="false" hidden="false" max="1025" min="5" style="0" width="8.85714285714286"/>
  </cols>
  <sheetData>
    <row r="1" customFormat="false" ht="15.75" hidden="false" customHeight="false" outlineLevel="0" collapsed="false">
      <c r="A1" s="66" t="str">
        <f aca="false">'Date initiale'!C3</f>
        <v>Universitatea de Arhitectură și Urbanism "Ion Mincu" București</v>
      </c>
      <c r="B1" s="66"/>
      <c r="C1" s="66"/>
      <c r="D1" s="256"/>
    </row>
    <row r="2" customFormat="false" ht="15.75" hidden="false" customHeight="false" outlineLevel="0" collapsed="false">
      <c r="A2" s="66" t="str">
        <f aca="false">'Date initiale'!B4&amp;" "&amp;'Date initiale'!C4</f>
        <v>Facultatea ARHITECTURA</v>
      </c>
      <c r="B2" s="66"/>
      <c r="C2" s="66"/>
      <c r="D2" s="256"/>
    </row>
    <row r="3" customFormat="false" ht="15.75" hidden="false" customHeight="false" outlineLevel="0" collapsed="false">
      <c r="A3" s="66" t="str">
        <f aca="false">'Date initiale'!B5&amp;" "&amp;'Date initiale'!C5</f>
        <v>Departamentul Sinteza in proiectrae</v>
      </c>
      <c r="B3" s="66"/>
      <c r="C3" s="66"/>
      <c r="D3" s="25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true" outlineLevel="0" collapsed="false">
      <c r="A6" s="281" t="s">
        <v>178</v>
      </c>
      <c r="B6" s="281"/>
      <c r="C6" s="281"/>
      <c r="D6" s="281"/>
    </row>
    <row r="7" customFormat="false" ht="66.75" hidden="false" customHeight="true" outlineLevel="0" collapsed="false">
      <c r="A7" s="161" t="str">
        <f aca="false">'Descriere indicatori'!B29&amp;". "&amp;'Descriere indicatori'!C29</f>
        <v>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v>
      </c>
      <c r="B7" s="161"/>
      <c r="C7" s="161"/>
      <c r="D7" s="161"/>
    </row>
    <row r="8" customFormat="false" ht="16.5" hidden="false" customHeight="false" outlineLevel="0" collapsed="false">
      <c r="A8" s="281"/>
      <c r="B8" s="281"/>
      <c r="C8" s="281"/>
      <c r="D8" s="281"/>
    </row>
    <row r="9" customFormat="false" ht="30.75" hidden="false" customHeight="false" outlineLevel="0" collapsed="false">
      <c r="A9" s="163" t="s">
        <v>179</v>
      </c>
      <c r="B9" s="154" t="s">
        <v>503</v>
      </c>
      <c r="C9" s="154" t="s">
        <v>491</v>
      </c>
      <c r="D9" s="371" t="s">
        <v>26</v>
      </c>
      <c r="F9" s="78" t="s">
        <v>188</v>
      </c>
    </row>
    <row r="10" customFormat="false" ht="27.7" hidden="false" customHeight="false" outlineLevel="0" collapsed="false">
      <c r="A10" s="133" t="n">
        <v>1</v>
      </c>
      <c r="B10" s="396" t="s">
        <v>504</v>
      </c>
      <c r="C10" s="413"/>
      <c r="D10" s="211" t="n">
        <v>5</v>
      </c>
      <c r="E10" s="354"/>
      <c r="F10" s="86" t="s">
        <v>505</v>
      </c>
      <c r="G10" s="60" t="s">
        <v>506</v>
      </c>
    </row>
    <row r="11" customFormat="false" ht="15.75" hidden="false" customHeight="false" outlineLevel="0" collapsed="false">
      <c r="A11" s="170" t="n">
        <f aca="false">A10+1</f>
        <v>2</v>
      </c>
      <c r="B11" s="405"/>
      <c r="C11" s="138"/>
      <c r="D11" s="140"/>
      <c r="E11" s="354"/>
      <c r="F11" s="86" t="s">
        <v>487</v>
      </c>
    </row>
    <row r="12" customFormat="false" ht="15.75" hidden="false" customHeight="false" outlineLevel="0" collapsed="false">
      <c r="A12" s="170" t="n">
        <f aca="false">A11+1</f>
        <v>3</v>
      </c>
      <c r="B12" s="377"/>
      <c r="C12" s="414"/>
      <c r="D12" s="415"/>
      <c r="E12" s="354"/>
      <c r="F12" s="86" t="s">
        <v>487</v>
      </c>
    </row>
    <row r="13" customFormat="false" ht="15.75" hidden="false" customHeight="false" outlineLevel="0" collapsed="false">
      <c r="A13" s="170" t="n">
        <f aca="false">A12+1</f>
        <v>4</v>
      </c>
      <c r="B13" s="377"/>
      <c r="C13" s="138"/>
      <c r="D13" s="415"/>
      <c r="E13" s="354"/>
      <c r="F13" s="86" t="n">
        <v>20</v>
      </c>
    </row>
    <row r="14" customFormat="false" ht="15.75" hidden="false" customHeight="false" outlineLevel="0" collapsed="false">
      <c r="A14" s="170" t="n">
        <f aca="false">A13+1</f>
        <v>5</v>
      </c>
      <c r="B14" s="377"/>
      <c r="C14" s="138"/>
      <c r="D14" s="415"/>
      <c r="E14" s="354"/>
    </row>
    <row r="15" customFormat="false" ht="15.75" hidden="false" customHeight="false" outlineLevel="0" collapsed="false">
      <c r="A15" s="170" t="n">
        <f aca="false">A14+1</f>
        <v>6</v>
      </c>
      <c r="B15" s="377"/>
      <c r="C15" s="138"/>
      <c r="D15" s="415"/>
      <c r="E15" s="354"/>
    </row>
    <row r="16" customFormat="false" ht="15.75" hidden="false" customHeight="false" outlineLevel="0" collapsed="false">
      <c r="A16" s="170" t="n">
        <f aca="false">A15+1</f>
        <v>7</v>
      </c>
      <c r="B16" s="377"/>
      <c r="C16" s="138"/>
      <c r="D16" s="415"/>
      <c r="E16" s="354"/>
    </row>
    <row r="17" customFormat="false" ht="15.75" hidden="false" customHeight="false" outlineLevel="0" collapsed="false">
      <c r="A17" s="170" t="n">
        <f aca="false">A16+1</f>
        <v>8</v>
      </c>
      <c r="B17" s="377"/>
      <c r="C17" s="138"/>
      <c r="D17" s="415"/>
      <c r="E17" s="354"/>
    </row>
    <row r="18" customFormat="false" ht="15.75" hidden="false" customHeight="false" outlineLevel="0" collapsed="false">
      <c r="A18" s="170" t="n">
        <f aca="false">A17+1</f>
        <v>9</v>
      </c>
      <c r="B18" s="377"/>
      <c r="C18" s="138"/>
      <c r="D18" s="415"/>
      <c r="E18" s="354"/>
    </row>
    <row r="19" customFormat="false" ht="16.5" hidden="false" customHeight="false" outlineLevel="0" collapsed="false">
      <c r="A19" s="383" t="n">
        <f aca="false">A18+1</f>
        <v>10</v>
      </c>
      <c r="B19" s="379"/>
      <c r="C19" s="152"/>
      <c r="D19" s="416"/>
      <c r="E19" s="354"/>
    </row>
    <row r="20" customFormat="false" ht="16.5" hidden="false" customHeight="false" outlineLevel="0" collapsed="false">
      <c r="A20" s="102"/>
      <c r="B20" s="405"/>
      <c r="C20" s="104" t="str">
        <f aca="false">"Total "&amp;LEFT(A7,3)</f>
        <v>Total I22</v>
      </c>
      <c r="D20" s="105" t="n">
        <f aca="false">SUM(D10:D19)</f>
        <v>5</v>
      </c>
      <c r="E20" s="354"/>
    </row>
    <row r="21" customFormat="false" ht="15.75" hidden="false" customHeight="false" outlineLevel="0" collapsed="false"/>
    <row r="22" customFormat="false" ht="15.75" hidden="false" customHeight="false" outlineLevel="0" collapsed="false"/>
    <row r="23" customFormat="false" ht="15.75" hidden="false" customHeight="false" outlineLevel="0" collapsed="false"/>
    <row r="24" customFormat="false" ht="15.75" hidden="false" customHeight="false" outlineLevel="0" collapsed="false"/>
    <row r="25" customFormat="false" ht="15.75" hidden="false" customHeight="false" outlineLevel="0" collapsed="false"/>
    <row r="26" customFormat="false" ht="15.75" hidden="false" customHeight="false" outlineLevel="0" collapsed="false"/>
    <row r="27" customFormat="false" ht="15.75" hidden="false" customHeight="false" outlineLevel="0" collapsed="false"/>
    <row r="28" customFormat="false" ht="15.75" hidden="false" customHeight="false" outlineLevel="0" collapsed="false"/>
    <row r="29" customFormat="false" ht="15.75" hidden="false" customHeight="false" outlineLevel="0" collapsed="false"/>
    <row r="30" customFormat="false" ht="15.75" hidden="false" customHeight="false" outlineLevel="0" collapsed="false"/>
    <row r="31" customFormat="false" ht="15.75" hidden="false" customHeight="false" outlineLevel="0" collapsed="false"/>
    <row r="32" customFormat="false" ht="15.75" hidden="false" customHeight="false" outlineLevel="0" collapsed="false"/>
    <row r="33" customFormat="false" ht="15.75" hidden="false" customHeight="false" outlineLevel="0" collapsed="false"/>
    <row r="34" customFormat="false" ht="15.75" hidden="false" customHeight="false" outlineLevel="0" collapsed="false"/>
    <row r="35" customFormat="false" ht="15.75" hidden="false" customHeight="false" outlineLevel="0" collapsed="false"/>
    <row r="36" customFormat="false" ht="15.75" hidden="false" customHeight="false" outlineLevel="0" collapsed="false"/>
    <row r="37" customFormat="false" ht="15.75" hidden="false" customHeight="false" outlineLevel="0" collapsed="false"/>
    <row r="38" customFormat="false" ht="15.75" hidden="false" customHeight="false" outlineLevel="0" collapsed="false"/>
    <row r="39" customFormat="false" ht="15.75" hidden="false" customHeight="false" outlineLevel="0" collapsed="false"/>
    <row r="40" customFormat="false" ht="15.75" hidden="false" customHeight="false" outlineLevel="0" collapsed="false"/>
    <row r="41" customFormat="false" ht="15.75" hidden="false" customHeight="false" outlineLevel="0" collapsed="false"/>
    <row r="42" customFormat="false" ht="15.75" hidden="false" customHeight="false" outlineLevel="0" collapsed="false"/>
    <row r="43" customFormat="false" ht="15.75" hidden="false" customHeight="false" outlineLevel="0" collapsed="false"/>
    <row r="44" customFormat="false" ht="15.75" hidden="false" customHeight="false" outlineLevel="0" collapsed="false"/>
    <row r="45" customFormat="false" ht="15.75" hidden="false" customHeight="false" outlineLevel="0" collapsed="false"/>
    <row r="46" customFormat="false" ht="15.75" hidden="false" customHeight="false" outlineLevel="0" collapsed="false"/>
    <row r="47" customFormat="false" ht="15.75" hidden="false" customHeight="false" outlineLevel="0" collapsed="false"/>
    <row r="48" customFormat="false" ht="15.75" hidden="false" customHeight="false" outlineLevel="0" collapsed="false"/>
    <row r="49" customFormat="false" ht="15.75" hidden="false" customHeight="false" outlineLevel="0" collapsed="false"/>
    <row r="50" customFormat="false" ht="15.75" hidden="false" customHeight="false" outlineLevel="0" collapsed="false"/>
    <row r="51" customFormat="false" ht="15.75" hidden="false" customHeight="false" outlineLevel="0" collapsed="false"/>
    <row r="52" customFormat="false" ht="15.75" hidden="false" customHeight="false" outlineLevel="0" collapsed="false"/>
    <row r="53" customFormat="false" ht="15.75" hidden="false" customHeight="false" outlineLevel="0" collapsed="false"/>
    <row r="54" customFormat="false" ht="15.75" hidden="false" customHeight="false" outlineLevel="0" collapsed="false"/>
    <row r="55" customFormat="false" ht="15.75" hidden="false" customHeight="false" outlineLevel="0" collapsed="false"/>
    <row r="56" customFormat="false" ht="15.75" hidden="false" customHeight="false" outlineLevel="0" collapsed="false"/>
    <row r="57" customFormat="false" ht="15.75" hidden="false" customHeight="false" outlineLevel="0" collapsed="false"/>
    <row r="58" customFormat="false" ht="15.75" hidden="false" customHeight="false" outlineLevel="0" collapsed="false"/>
    <row r="59" customFormat="false" ht="15.75" hidden="false" customHeight="false" outlineLevel="0" collapsed="false"/>
    <row r="60" customFormat="false" ht="15.75" hidden="false" customHeight="false" outlineLevel="0" collapsed="false"/>
    <row r="61" customFormat="false" ht="15.75" hidden="false" customHeight="false" outlineLevel="0" collapsed="false"/>
    <row r="62" customFormat="false" ht="15.75" hidden="false" customHeight="false" outlineLevel="0" collapsed="false"/>
    <row r="63" customFormat="false" ht="15.75" hidden="false" customHeight="false" outlineLevel="0" collapsed="false"/>
    <row r="64" customFormat="false" ht="15.75" hidden="false" customHeight="false" outlineLevel="0" collapsed="false"/>
    <row r="65" customFormat="false" ht="15.75" hidden="false" customHeight="false" outlineLevel="0" collapsed="false"/>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tabColor rgb="FF9BBB59"/>
    <pageSetUpPr fitToPage="false"/>
  </sheetPr>
  <dimension ref="A1:G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D14" activeCellId="0" sqref="D14"/>
    </sheetView>
  </sheetViews>
  <sheetFormatPr defaultRowHeight="15"/>
  <cols>
    <col collapsed="false" hidden="false" max="1" min="1" style="0" width="5.83163265306122"/>
    <col collapsed="false" hidden="false" max="2" min="2" style="0" width="110.908163265306"/>
    <col collapsed="false" hidden="false" max="3" min="3" style="0" width="17.4948979591837"/>
    <col collapsed="false" hidden="false" max="4" min="4" style="0" width="10.4744897959184"/>
    <col collapsed="false" hidden="false" max="1025" min="5" style="0" width="8.85714285714286"/>
  </cols>
  <sheetData>
    <row r="1" customFormat="false" ht="15.75" hidden="false" customHeight="false" outlineLevel="0" collapsed="false">
      <c r="A1" s="66" t="str">
        <f aca="false">'Date initiale'!C3</f>
        <v>Universitatea de Arhitectură și Urbanism "Ion Mincu" București</v>
      </c>
      <c r="B1" s="66"/>
      <c r="C1" s="66"/>
      <c r="D1" s="364"/>
    </row>
    <row r="2" customFormat="false" ht="15.75" hidden="false" customHeight="false" outlineLevel="0" collapsed="false">
      <c r="A2" s="66" t="str">
        <f aca="false">'Date initiale'!B4&amp;" "&amp;'Date initiale'!C4</f>
        <v>Facultatea ARHITECTURA</v>
      </c>
      <c r="B2" s="66"/>
      <c r="C2" s="66"/>
      <c r="D2" s="256"/>
    </row>
    <row r="3" customFormat="false" ht="15.75" hidden="false" customHeight="false" outlineLevel="0" collapsed="false">
      <c r="A3" s="66" t="str">
        <f aca="false">'Date initiale'!B5&amp;" "&amp;'Date initiale'!C5</f>
        <v>Departamentul Sinteza in proiectrae</v>
      </c>
      <c r="B3" s="66"/>
      <c r="C3" s="66"/>
      <c r="D3" s="25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321" t="s">
        <v>178</v>
      </c>
      <c r="B6" s="321"/>
      <c r="C6" s="321"/>
      <c r="D6" s="321"/>
    </row>
    <row r="7" customFormat="false" ht="39.75" hidden="false" customHeight="true" outlineLevel="0" collapsed="false">
      <c r="A7" s="161" t="str">
        <f aca="false">'Descriere indicatori'!B30&amp;". "&amp;'Descriere indicatori'!C30</f>
        <v>I23. Organizator sau coordonator, congrese internaţionale / naţionale, manifestări profesionale cu caracter extracurricular, concursuri de proiecte studenţeşti în străinătate şi / în ţară, workshop-uri şi masterclass, în străinătate / în ţară</v>
      </c>
      <c r="B7" s="161"/>
      <c r="C7" s="161"/>
      <c r="D7" s="161"/>
    </row>
    <row r="8" customFormat="false" ht="15.75" hidden="false" customHeight="true" outlineLevel="0" collapsed="false">
      <c r="A8" s="281"/>
      <c r="B8" s="281"/>
      <c r="C8" s="281"/>
      <c r="D8" s="281"/>
    </row>
    <row r="9" customFormat="false" ht="30.75" hidden="false" customHeight="false" outlineLevel="0" collapsed="false">
      <c r="A9" s="163" t="s">
        <v>179</v>
      </c>
      <c r="B9" s="154" t="s">
        <v>507</v>
      </c>
      <c r="C9" s="154" t="s">
        <v>491</v>
      </c>
      <c r="D9" s="371" t="s">
        <v>26</v>
      </c>
      <c r="F9" s="78" t="s">
        <v>188</v>
      </c>
    </row>
    <row r="10" customFormat="false" ht="15.65" hidden="false" customHeight="false" outlineLevel="0" collapsed="false">
      <c r="A10" s="133" t="n">
        <v>1</v>
      </c>
      <c r="B10" s="396" t="s">
        <v>508</v>
      </c>
      <c r="C10" s="136"/>
      <c r="D10" s="417" t="n">
        <v>1</v>
      </c>
      <c r="F10" s="86" t="s">
        <v>487</v>
      </c>
      <c r="G10" s="60" t="s">
        <v>493</v>
      </c>
    </row>
    <row r="11" customFormat="false" ht="15.65" hidden="false" customHeight="false" outlineLevel="0" collapsed="false">
      <c r="A11" s="170" t="n">
        <f aca="false">A10+1</f>
        <v>2</v>
      </c>
      <c r="B11" s="396" t="s">
        <v>509</v>
      </c>
      <c r="C11" s="138"/>
      <c r="D11" s="418" t="n">
        <v>1</v>
      </c>
      <c r="F11" s="86" t="s">
        <v>500</v>
      </c>
    </row>
    <row r="12" customFormat="false" ht="27.7" hidden="false" customHeight="false" outlineLevel="0" collapsed="false">
      <c r="A12" s="170" t="n">
        <f aca="false">A11+1</f>
        <v>3</v>
      </c>
      <c r="B12" s="396" t="s">
        <v>510</v>
      </c>
      <c r="C12" s="138"/>
      <c r="D12" s="418" t="n">
        <v>1</v>
      </c>
      <c r="F12" s="86" t="s">
        <v>502</v>
      </c>
    </row>
    <row r="13" customFormat="false" ht="15.65" hidden="false" customHeight="false" outlineLevel="0" collapsed="false">
      <c r="A13" s="170" t="n">
        <f aca="false">A12+1</f>
        <v>4</v>
      </c>
      <c r="B13" s="419" t="s">
        <v>511</v>
      </c>
      <c r="C13" s="138"/>
      <c r="D13" s="418" t="n">
        <v>3</v>
      </c>
    </row>
    <row r="14" customFormat="false" ht="15" hidden="false" customHeight="false" outlineLevel="0" collapsed="false">
      <c r="A14" s="170" t="n">
        <f aca="false">A13+1</f>
        <v>5</v>
      </c>
      <c r="B14" s="377"/>
      <c r="C14" s="138"/>
      <c r="D14" s="418"/>
    </row>
    <row r="15" customFormat="false" ht="15" hidden="false" customHeight="false" outlineLevel="0" collapsed="false">
      <c r="A15" s="170" t="n">
        <f aca="false">A14+1</f>
        <v>6</v>
      </c>
      <c r="B15" s="377"/>
      <c r="C15" s="138"/>
      <c r="D15" s="418"/>
    </row>
    <row r="16" customFormat="false" ht="15" hidden="false" customHeight="false" outlineLevel="0" collapsed="false">
      <c r="A16" s="170" t="n">
        <f aca="false">A15+1</f>
        <v>7</v>
      </c>
      <c r="B16" s="377"/>
      <c r="C16" s="138"/>
      <c r="D16" s="418"/>
    </row>
    <row r="17" customFormat="false" ht="15" hidden="false" customHeight="false" outlineLevel="0" collapsed="false">
      <c r="A17" s="170" t="n">
        <f aca="false">A16+1</f>
        <v>8</v>
      </c>
      <c r="B17" s="377"/>
      <c r="C17" s="138"/>
      <c r="D17" s="418"/>
    </row>
    <row r="18" customFormat="false" ht="15" hidden="false" customHeight="false" outlineLevel="0" collapsed="false">
      <c r="A18" s="170" t="n">
        <f aca="false">A17+1</f>
        <v>9</v>
      </c>
      <c r="B18" s="377"/>
      <c r="C18" s="138"/>
      <c r="D18" s="418"/>
    </row>
    <row r="19" customFormat="false" ht="15.75" hidden="false" customHeight="false" outlineLevel="0" collapsed="false">
      <c r="A19" s="383" t="n">
        <f aca="false">A18+1</f>
        <v>10</v>
      </c>
      <c r="B19" s="379"/>
      <c r="C19" s="152"/>
      <c r="D19" s="420"/>
    </row>
    <row r="20" customFormat="false" ht="15.75" hidden="false" customHeight="false" outlineLevel="0" collapsed="false">
      <c r="A20" s="102"/>
      <c r="B20" s="103"/>
      <c r="C20" s="104" t="str">
        <f aca="false">"Total "&amp;LEFT(A7,3)</f>
        <v>Total I23</v>
      </c>
      <c r="D20" s="421" t="n">
        <f aca="false">SUM(D10:D19)</f>
        <v>6</v>
      </c>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tabColor rgb="FF9BBB59"/>
    <pageSetUpPr fitToPage="false"/>
  </sheetPr>
  <dimension ref="A1:I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M14" activeCellId="0" sqref="M14"/>
    </sheetView>
  </sheetViews>
  <sheetFormatPr defaultRowHeight="15"/>
  <cols>
    <col collapsed="false" hidden="false" max="1" min="1" style="0" width="5.83163265306122"/>
    <col collapsed="false" hidden="false" max="2" min="2" style="0" width="30.6683673469388"/>
    <col collapsed="false" hidden="false" max="3" min="3" style="0" width="52.5918367346939"/>
    <col collapsed="false" hidden="false" max="4" min="4" style="0" width="33.4795918367347"/>
    <col collapsed="false" hidden="false" max="5" min="5" style="0" width="11.3418367346939"/>
    <col collapsed="false" hidden="false" max="6" min="6" style="0" width="10.4744897959184"/>
    <col collapsed="false" hidden="false" max="1025" min="7" style="0" width="8.85714285714286"/>
  </cols>
  <sheetData>
    <row r="1" customFormat="false" ht="15" hidden="false" customHeight="false" outlineLevel="0" collapsed="false">
      <c r="A1" s="353" t="str">
        <f aca="false">'Date initiale'!C3</f>
        <v>Universitatea de Arhitectură și Urbanism "Ion Mincu" București</v>
      </c>
      <c r="B1" s="353"/>
      <c r="C1" s="353"/>
      <c r="D1" s="353"/>
      <c r="E1" s="353"/>
    </row>
    <row r="2" customFormat="false" ht="15" hidden="false" customHeight="false" outlineLevel="0" collapsed="false">
      <c r="A2" s="353" t="str">
        <f aca="false">'Date initiale'!B4&amp;" "&amp;'Date initiale'!C4</f>
        <v>Facultatea ARHITECTURA</v>
      </c>
      <c r="B2" s="353"/>
      <c r="C2" s="353"/>
      <c r="D2" s="353"/>
      <c r="E2" s="353"/>
    </row>
    <row r="3" customFormat="false" ht="15" hidden="false" customHeight="false" outlineLevel="0" collapsed="false">
      <c r="A3" s="353" t="str">
        <f aca="false">'Date initiale'!B5&amp;" "&amp;'Date initiale'!C5</f>
        <v>Departamentul Sinteza in proiectrae</v>
      </c>
      <c r="B3" s="353"/>
      <c r="C3" s="353"/>
      <c r="D3" s="353"/>
      <c r="E3" s="353"/>
    </row>
    <row r="4" customFormat="false" ht="15" hidden="false" customHeight="false" outlineLevel="0" collapsed="false">
      <c r="A4" s="103" t="str">
        <f aca="false">'Date initiale'!C6&amp;", "&amp;'Date initiale'!C7</f>
        <v>Bărbuică Letiția, C10</v>
      </c>
      <c r="B4" s="103"/>
      <c r="C4" s="103"/>
      <c r="D4" s="103"/>
      <c r="E4" s="103"/>
    </row>
    <row r="5" customFormat="false" ht="15" hidden="false" customHeight="false" outlineLevel="0" collapsed="false">
      <c r="A5" s="103"/>
      <c r="B5" s="103"/>
      <c r="C5" s="103"/>
      <c r="D5" s="103"/>
      <c r="E5" s="103"/>
    </row>
    <row r="6" customFormat="false" ht="15.75" hidden="false" customHeight="false" outlineLevel="0" collapsed="false">
      <c r="A6" s="422" t="s">
        <v>178</v>
      </c>
    </row>
    <row r="7" customFormat="false" ht="15.75" hidden="false" customHeight="false" outlineLevel="0" collapsed="false">
      <c r="A7" s="161" t="str">
        <f aca="false">'Descriere indicatori'!B31&amp;". "&amp;'Descriere indicatori'!C31</f>
        <v>I24. Îndrumare de doctorat sau în co-tutelă la nivel internaţional/naţional</v>
      </c>
      <c r="B7" s="161"/>
      <c r="C7" s="161"/>
      <c r="D7" s="161"/>
      <c r="E7" s="161"/>
      <c r="F7" s="161"/>
    </row>
    <row r="8" customFormat="false" ht="15.75" hidden="false" customHeight="false" outlineLevel="0" collapsed="false"/>
    <row r="9" customFormat="false" ht="30.75" hidden="false" customHeight="false" outlineLevel="0" collapsed="false">
      <c r="A9" s="163" t="s">
        <v>179</v>
      </c>
      <c r="B9" s="154" t="s">
        <v>512</v>
      </c>
      <c r="C9" s="154" t="s">
        <v>513</v>
      </c>
      <c r="D9" s="154" t="s">
        <v>514</v>
      </c>
      <c r="E9" s="154" t="s">
        <v>491</v>
      </c>
      <c r="F9" s="371" t="s">
        <v>26</v>
      </c>
      <c r="H9" s="78" t="s">
        <v>188</v>
      </c>
    </row>
    <row r="10" customFormat="false" ht="15" hidden="false" customHeight="false" outlineLevel="0" collapsed="false">
      <c r="A10" s="133" t="n">
        <v>1</v>
      </c>
      <c r="B10" s="165"/>
      <c r="C10" s="165"/>
      <c r="D10" s="165"/>
      <c r="E10" s="136"/>
      <c r="F10" s="417"/>
      <c r="H10" s="86" t="s">
        <v>515</v>
      </c>
      <c r="I10" s="60" t="s">
        <v>516</v>
      </c>
    </row>
    <row r="11" customFormat="false" ht="15" hidden="false" customHeight="false" outlineLevel="0" collapsed="false">
      <c r="A11" s="170" t="n">
        <f aca="false">A10+1</f>
        <v>2</v>
      </c>
      <c r="B11" s="377"/>
      <c r="C11" s="377"/>
      <c r="D11" s="377"/>
      <c r="E11" s="138"/>
      <c r="F11" s="418"/>
      <c r="I11" s="60" t="s">
        <v>517</v>
      </c>
    </row>
    <row r="12" customFormat="false" ht="15" hidden="false" customHeight="false" outlineLevel="0" collapsed="false">
      <c r="A12" s="170" t="n">
        <f aca="false">A11+1</f>
        <v>3</v>
      </c>
      <c r="B12" s="377"/>
      <c r="C12" s="377"/>
      <c r="D12" s="377"/>
      <c r="E12" s="138"/>
      <c r="F12" s="418"/>
    </row>
    <row r="13" customFormat="false" ht="15" hidden="false" customHeight="false" outlineLevel="0" collapsed="false">
      <c r="A13" s="170" t="n">
        <f aca="false">A12+1</f>
        <v>4</v>
      </c>
      <c r="B13" s="377"/>
      <c r="C13" s="377"/>
      <c r="D13" s="377"/>
      <c r="E13" s="138"/>
      <c r="F13" s="418"/>
    </row>
    <row r="14" customFormat="false" ht="15" hidden="false" customHeight="false" outlineLevel="0" collapsed="false">
      <c r="A14" s="170" t="n">
        <f aca="false">A13+1</f>
        <v>5</v>
      </c>
      <c r="B14" s="377"/>
      <c r="C14" s="377"/>
      <c r="D14" s="377"/>
      <c r="E14" s="138"/>
      <c r="F14" s="418"/>
    </row>
    <row r="15" customFormat="false" ht="15" hidden="false" customHeight="false" outlineLevel="0" collapsed="false">
      <c r="A15" s="170" t="n">
        <f aca="false">A14+1</f>
        <v>6</v>
      </c>
      <c r="B15" s="377"/>
      <c r="C15" s="377"/>
      <c r="D15" s="377"/>
      <c r="E15" s="138"/>
      <c r="F15" s="418"/>
    </row>
    <row r="16" customFormat="false" ht="15" hidden="false" customHeight="false" outlineLevel="0" collapsed="false">
      <c r="A16" s="170" t="n">
        <f aca="false">A15+1</f>
        <v>7</v>
      </c>
      <c r="B16" s="377"/>
      <c r="C16" s="377"/>
      <c r="D16" s="377"/>
      <c r="E16" s="138"/>
      <c r="F16" s="418"/>
    </row>
    <row r="17" customFormat="false" ht="15" hidden="false" customHeight="false" outlineLevel="0" collapsed="false">
      <c r="A17" s="170" t="n">
        <f aca="false">A16+1</f>
        <v>8</v>
      </c>
      <c r="B17" s="377"/>
      <c r="C17" s="377"/>
      <c r="D17" s="377"/>
      <c r="E17" s="138"/>
      <c r="F17" s="418"/>
    </row>
    <row r="18" customFormat="false" ht="15" hidden="false" customHeight="false" outlineLevel="0" collapsed="false">
      <c r="A18" s="170" t="n">
        <f aca="false">A17+1</f>
        <v>9</v>
      </c>
      <c r="B18" s="377"/>
      <c r="C18" s="377"/>
      <c r="D18" s="377"/>
      <c r="E18" s="138"/>
      <c r="F18" s="418"/>
    </row>
    <row r="19" customFormat="false" ht="15.75" hidden="false" customHeight="false" outlineLevel="0" collapsed="false">
      <c r="A19" s="383" t="n">
        <f aca="false">A18+1</f>
        <v>10</v>
      </c>
      <c r="B19" s="379"/>
      <c r="C19" s="379"/>
      <c r="D19" s="379"/>
      <c r="E19" s="152"/>
      <c r="F19" s="420"/>
    </row>
    <row r="20" customFormat="false" ht="15.75" hidden="false" customHeight="false" outlineLevel="0" collapsed="false">
      <c r="A20" s="102"/>
      <c r="B20" s="103"/>
      <c r="C20" s="103"/>
      <c r="D20" s="103"/>
      <c r="E20" s="104" t="str">
        <f aca="false">"Total "&amp;LEFT(A7,3)</f>
        <v>Total I24</v>
      </c>
      <c r="F20" s="421" t="n">
        <f aca="false">SUM(F10:F19)</f>
        <v>0</v>
      </c>
    </row>
  </sheetData>
  <mergeCells count="1">
    <mergeCell ref="A7:F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AB15"/>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A16" activeCellId="0" sqref="A16"/>
    </sheetView>
  </sheetViews>
  <sheetFormatPr defaultRowHeight="15"/>
  <cols>
    <col collapsed="false" hidden="false" max="1025" min="1" style="0" width="8.85714285714286"/>
  </cols>
  <sheetData>
    <row r="1" customFormat="false" ht="15" hidden="false" customHeight="false" outlineLevel="0" collapsed="false">
      <c r="A1" s="0" t="s">
        <v>518</v>
      </c>
      <c r="AA1" s="335" t="s">
        <v>519</v>
      </c>
      <c r="AB1" s="0" t="s">
        <v>520</v>
      </c>
    </row>
    <row r="2" customFormat="false" ht="15" hidden="false" customHeight="false" outlineLevel="0" collapsed="false">
      <c r="A2" s="0" t="s">
        <v>521</v>
      </c>
    </row>
    <row r="6" customFormat="false" ht="15" hidden="false" customHeight="false" outlineLevel="0" collapsed="false">
      <c r="A6" s="0" t="s">
        <v>522</v>
      </c>
    </row>
    <row r="7" customFormat="false" ht="15" hidden="false" customHeight="false" outlineLevel="0" collapsed="false">
      <c r="A7" s="0" t="s">
        <v>18</v>
      </c>
    </row>
    <row r="8" customFormat="false" ht="15" hidden="false" customHeight="false" outlineLevel="0" collapsed="false">
      <c r="A8" s="0" t="s">
        <v>523</v>
      </c>
    </row>
    <row r="9" customFormat="false" ht="15" hidden="false" customHeight="false" outlineLevel="0" collapsed="false">
      <c r="A9" s="0" t="s">
        <v>524</v>
      </c>
    </row>
    <row r="10" customFormat="false" ht="15" hidden="false" customHeight="false" outlineLevel="0" collapsed="false">
      <c r="A10" s="0" t="s">
        <v>525</v>
      </c>
    </row>
    <row r="13" customFormat="false" ht="15" hidden="false" customHeight="false" outlineLevel="0" collapsed="false">
      <c r="A13" s="0" t="s">
        <v>10</v>
      </c>
    </row>
    <row r="14" customFormat="false" ht="15" hidden="false" customHeight="false" outlineLevel="0" collapsed="false">
      <c r="A14" s="0" t="s">
        <v>526</v>
      </c>
    </row>
    <row r="15" customFormat="false" ht="15" hidden="false" customHeight="false" outlineLevel="0" collapsed="false">
      <c r="A15" s="0" t="s">
        <v>527</v>
      </c>
    </row>
  </sheetData>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B1:E62"/>
  <sheetViews>
    <sheetView showFormulas="false" showGridLines="false" showRowColHeaders="false" showZeros="true" rightToLeft="false" tabSelected="false" showOutlineSymbols="true" defaultGridColor="true" view="normal" topLeftCell="A1" colorId="64" zoomScale="115" zoomScaleNormal="115" zoomScalePageLayoutView="100" workbookViewId="0">
      <selection pane="topLeft" activeCell="C21" activeCellId="0" sqref="C21"/>
    </sheetView>
  </sheetViews>
  <sheetFormatPr defaultRowHeight="15"/>
  <cols>
    <col collapsed="false" hidden="false" max="1" min="1" style="0" width="3.88775510204082"/>
    <col collapsed="false" hidden="false" max="2" min="2" style="0" width="9.93367346938776"/>
    <col collapsed="false" hidden="false" max="3" min="3" style="0" width="61.6632653061224"/>
    <col collapsed="false" hidden="false" max="4" min="4" style="50" width="10.2602040816327"/>
    <col collapsed="false" hidden="false" max="5" min="5" style="0" width="15.8775510204082"/>
    <col collapsed="false" hidden="false" max="1025" min="6" style="0" width="8.85714285714286"/>
  </cols>
  <sheetData>
    <row r="1" customFormat="false" ht="15" hidden="false" customHeight="false" outlineLevel="0" collapsed="false">
      <c r="B1" s="8" t="s">
        <v>91</v>
      </c>
    </row>
    <row r="2" customFormat="false" ht="15" hidden="false" customHeight="false" outlineLevel="0" collapsed="false">
      <c r="B2" s="8"/>
    </row>
    <row r="3" customFormat="false" ht="45" hidden="false" customHeight="false" outlineLevel="0" collapsed="false">
      <c r="B3" s="51" t="s">
        <v>24</v>
      </c>
      <c r="C3" s="52" t="s">
        <v>92</v>
      </c>
      <c r="D3" s="51" t="s">
        <v>93</v>
      </c>
      <c r="E3" s="52" t="s">
        <v>94</v>
      </c>
    </row>
    <row r="4" customFormat="false" ht="30" hidden="false" customHeight="false" outlineLevel="0" collapsed="false">
      <c r="B4" s="25" t="s">
        <v>95</v>
      </c>
      <c r="C4" s="23" t="s">
        <v>28</v>
      </c>
      <c r="D4" s="25" t="s">
        <v>96</v>
      </c>
      <c r="E4" s="28" t="s">
        <v>97</v>
      </c>
    </row>
    <row r="5" customFormat="false" ht="15" hidden="false" customHeight="false" outlineLevel="0" collapsed="false">
      <c r="B5" s="25" t="s">
        <v>98</v>
      </c>
      <c r="C5" s="23" t="s">
        <v>30</v>
      </c>
      <c r="D5" s="25" t="s">
        <v>99</v>
      </c>
      <c r="E5" s="28" t="s">
        <v>100</v>
      </c>
    </row>
    <row r="6" customFormat="false" ht="30" hidden="false" customHeight="false" outlineLevel="0" collapsed="false">
      <c r="B6" s="25" t="s">
        <v>101</v>
      </c>
      <c r="C6" s="27" t="s">
        <v>32</v>
      </c>
      <c r="D6" s="25" t="s">
        <v>102</v>
      </c>
      <c r="E6" s="28" t="s">
        <v>103</v>
      </c>
    </row>
    <row r="7" customFormat="false" ht="15" hidden="false" customHeight="false" outlineLevel="0" collapsed="false">
      <c r="B7" s="25" t="s">
        <v>104</v>
      </c>
      <c r="C7" s="23" t="s">
        <v>34</v>
      </c>
      <c r="D7" s="25" t="s">
        <v>102</v>
      </c>
      <c r="E7" s="28" t="s">
        <v>105</v>
      </c>
    </row>
    <row r="8" s="53" customFormat="true" ht="60" hidden="false" customHeight="false" outlineLevel="0" collapsed="false">
      <c r="B8" s="25" t="s">
        <v>106</v>
      </c>
      <c r="C8" s="28" t="s">
        <v>36</v>
      </c>
      <c r="D8" s="25" t="s">
        <v>102</v>
      </c>
      <c r="E8" s="28" t="s">
        <v>105</v>
      </c>
    </row>
    <row r="9" customFormat="false" ht="30" hidden="false" customHeight="true" outlineLevel="0" collapsed="false">
      <c r="B9" s="25" t="s">
        <v>107</v>
      </c>
      <c r="C9" s="23" t="s">
        <v>38</v>
      </c>
      <c r="D9" s="25" t="s">
        <v>108</v>
      </c>
      <c r="E9" s="28" t="s">
        <v>105</v>
      </c>
    </row>
    <row r="10" customFormat="false" ht="30" hidden="false" customHeight="true" outlineLevel="0" collapsed="false">
      <c r="B10" s="25" t="s">
        <v>109</v>
      </c>
      <c r="C10" s="23" t="s">
        <v>40</v>
      </c>
      <c r="D10" s="25" t="s">
        <v>108</v>
      </c>
      <c r="E10" s="28" t="s">
        <v>105</v>
      </c>
    </row>
    <row r="11" customFormat="false" ht="30" hidden="false" customHeight="false" outlineLevel="0" collapsed="false">
      <c r="B11" s="25" t="s">
        <v>110</v>
      </c>
      <c r="C11" s="23" t="s">
        <v>42</v>
      </c>
      <c r="D11" s="25" t="s">
        <v>102</v>
      </c>
      <c r="E11" s="28" t="s">
        <v>111</v>
      </c>
    </row>
    <row r="12" customFormat="false" ht="30" hidden="false" customHeight="false" outlineLevel="0" collapsed="false">
      <c r="B12" s="25" t="s">
        <v>112</v>
      </c>
      <c r="C12" s="23" t="s">
        <v>44</v>
      </c>
      <c r="D12" s="25" t="s">
        <v>113</v>
      </c>
      <c r="E12" s="28" t="s">
        <v>111</v>
      </c>
    </row>
    <row r="13" customFormat="false" ht="62.25" hidden="false" customHeight="true" outlineLevel="0" collapsed="false">
      <c r="B13" s="25" t="s">
        <v>114</v>
      </c>
      <c r="C13" s="28" t="s">
        <v>46</v>
      </c>
      <c r="D13" s="25" t="s">
        <v>115</v>
      </c>
      <c r="E13" s="28" t="s">
        <v>116</v>
      </c>
    </row>
    <row r="14" customFormat="false" ht="60" hidden="false" customHeight="false" outlineLevel="0" collapsed="false">
      <c r="B14" s="29" t="s">
        <v>117</v>
      </c>
      <c r="C14" s="23" t="s">
        <v>48</v>
      </c>
      <c r="D14" s="25" t="s">
        <v>118</v>
      </c>
      <c r="E14" s="28" t="s">
        <v>119</v>
      </c>
    </row>
    <row r="15" customFormat="false" ht="76.5" hidden="false" customHeight="true" outlineLevel="0" collapsed="false">
      <c r="B15" s="54"/>
      <c r="C15" s="23" t="s">
        <v>49</v>
      </c>
      <c r="D15" s="25" t="s">
        <v>120</v>
      </c>
      <c r="E15" s="28" t="s">
        <v>121</v>
      </c>
    </row>
    <row r="16" customFormat="false" ht="30" hidden="false" customHeight="false" outlineLevel="0" collapsed="false">
      <c r="B16" s="55"/>
      <c r="C16" s="31" t="s">
        <v>50</v>
      </c>
      <c r="D16" s="25" t="s">
        <v>122</v>
      </c>
      <c r="E16" s="28" t="s">
        <v>123</v>
      </c>
    </row>
    <row r="17" customFormat="false" ht="90" hidden="false" customHeight="true" outlineLevel="0" collapsed="false">
      <c r="B17" s="25" t="s">
        <v>124</v>
      </c>
      <c r="C17" s="23" t="s">
        <v>52</v>
      </c>
      <c r="D17" s="25" t="s">
        <v>125</v>
      </c>
      <c r="E17" s="28" t="s">
        <v>126</v>
      </c>
    </row>
    <row r="18" customFormat="false" ht="61.5" hidden="false" customHeight="true" outlineLevel="0" collapsed="false">
      <c r="B18" s="25" t="s">
        <v>127</v>
      </c>
      <c r="C18" s="23" t="s">
        <v>54</v>
      </c>
      <c r="D18" s="25" t="s">
        <v>128</v>
      </c>
      <c r="E18" s="28" t="s">
        <v>126</v>
      </c>
    </row>
    <row r="19" customFormat="false" ht="75" hidden="false" customHeight="true" outlineLevel="0" collapsed="false">
      <c r="B19" s="29" t="s">
        <v>129</v>
      </c>
      <c r="C19" s="23" t="s">
        <v>56</v>
      </c>
      <c r="D19" s="25" t="s">
        <v>130</v>
      </c>
      <c r="E19" s="28" t="s">
        <v>126</v>
      </c>
    </row>
    <row r="20" customFormat="false" ht="45" hidden="false" customHeight="false" outlineLevel="0" collapsed="false">
      <c r="B20" s="29"/>
      <c r="C20" s="23" t="s">
        <v>57</v>
      </c>
      <c r="D20" s="25" t="s">
        <v>131</v>
      </c>
      <c r="E20" s="28" t="s">
        <v>126</v>
      </c>
    </row>
    <row r="21" customFormat="false" ht="60" hidden="false" customHeight="false" outlineLevel="0" collapsed="false">
      <c r="B21" s="55"/>
      <c r="C21" s="23" t="s">
        <v>58</v>
      </c>
      <c r="D21" s="25" t="s">
        <v>132</v>
      </c>
      <c r="E21" s="28" t="s">
        <v>126</v>
      </c>
    </row>
    <row r="22" customFormat="false" ht="75" hidden="false" customHeight="false" outlineLevel="0" collapsed="false">
      <c r="B22" s="25" t="s">
        <v>59</v>
      </c>
      <c r="C22" s="23" t="s">
        <v>60</v>
      </c>
      <c r="D22" s="25" t="s">
        <v>133</v>
      </c>
      <c r="E22" s="28" t="s">
        <v>126</v>
      </c>
    </row>
    <row r="23" customFormat="false" ht="135.75" hidden="false" customHeight="true" outlineLevel="0" collapsed="false">
      <c r="B23" s="56" t="s">
        <v>134</v>
      </c>
      <c r="C23" s="28" t="s">
        <v>62</v>
      </c>
      <c r="D23" s="25" t="s">
        <v>135</v>
      </c>
      <c r="E23" s="28" t="s">
        <v>136</v>
      </c>
    </row>
    <row r="24" customFormat="false" ht="60" hidden="false" customHeight="false" outlineLevel="0" collapsed="false">
      <c r="B24" s="55" t="s">
        <v>137</v>
      </c>
      <c r="C24" s="34" t="s">
        <v>64</v>
      </c>
      <c r="D24" s="55" t="s">
        <v>138</v>
      </c>
      <c r="E24" s="35" t="s">
        <v>139</v>
      </c>
    </row>
    <row r="25" customFormat="false" ht="75" hidden="false" customHeight="false" outlineLevel="0" collapsed="false">
      <c r="B25" s="25" t="s">
        <v>140</v>
      </c>
      <c r="C25" s="23" t="s">
        <v>66</v>
      </c>
      <c r="D25" s="25" t="s">
        <v>141</v>
      </c>
      <c r="E25" s="28" t="s">
        <v>142</v>
      </c>
    </row>
    <row r="26" customFormat="false" ht="106.5" hidden="false" customHeight="true" outlineLevel="0" collapsed="false">
      <c r="B26" s="25" t="s">
        <v>143</v>
      </c>
      <c r="C26" s="35" t="s">
        <v>68</v>
      </c>
      <c r="D26" s="25" t="s">
        <v>144</v>
      </c>
      <c r="E26" s="28" t="s">
        <v>145</v>
      </c>
    </row>
    <row r="27" customFormat="false" ht="45" hidden="false" customHeight="false" outlineLevel="0" collapsed="false">
      <c r="B27" s="25" t="s">
        <v>146</v>
      </c>
      <c r="C27" s="28" t="s">
        <v>70</v>
      </c>
      <c r="D27" s="25" t="s">
        <v>147</v>
      </c>
      <c r="E27" s="28" t="s">
        <v>148</v>
      </c>
    </row>
    <row r="28" customFormat="false" ht="30" hidden="false" customHeight="false" outlineLevel="0" collapsed="false">
      <c r="B28" s="25" t="s">
        <v>149</v>
      </c>
      <c r="C28" s="35" t="s">
        <v>72</v>
      </c>
      <c r="D28" s="25" t="s">
        <v>141</v>
      </c>
      <c r="E28" s="28" t="s">
        <v>148</v>
      </c>
    </row>
    <row r="29" customFormat="false" ht="107.25" hidden="false" customHeight="true" outlineLevel="0" collapsed="false">
      <c r="B29" s="25" t="s">
        <v>150</v>
      </c>
      <c r="C29" s="37" t="s">
        <v>151</v>
      </c>
      <c r="D29" s="25" t="s">
        <v>152</v>
      </c>
      <c r="E29" s="28" t="s">
        <v>153</v>
      </c>
    </row>
    <row r="30" customFormat="false" ht="75" hidden="false" customHeight="false" outlineLevel="0" collapsed="false">
      <c r="B30" s="25" t="s">
        <v>154</v>
      </c>
      <c r="C30" s="28" t="s">
        <v>76</v>
      </c>
      <c r="D30" s="25" t="s">
        <v>155</v>
      </c>
      <c r="E30" s="28" t="s">
        <v>145</v>
      </c>
    </row>
    <row r="31" customFormat="false" ht="75" hidden="false" customHeight="false" outlineLevel="0" collapsed="false">
      <c r="B31" s="25" t="s">
        <v>77</v>
      </c>
      <c r="C31" s="28" t="s">
        <v>78</v>
      </c>
      <c r="D31" s="25" t="s">
        <v>156</v>
      </c>
      <c r="E31" s="28" t="s">
        <v>157</v>
      </c>
    </row>
    <row r="33" customFormat="false" ht="15" hidden="false" customHeight="true" outlineLevel="0" collapsed="false">
      <c r="B33" s="57" t="s">
        <v>158</v>
      </c>
      <c r="C33" s="57"/>
      <c r="D33" s="57"/>
      <c r="E33" s="57"/>
    </row>
    <row r="34" customFormat="false" ht="15" hidden="false" customHeight="false" outlineLevel="0" collapsed="false">
      <c r="B34" s="57"/>
      <c r="C34" s="57"/>
      <c r="D34" s="57"/>
      <c r="E34" s="57"/>
    </row>
    <row r="35" customFormat="false" ht="15" hidden="false" customHeight="false" outlineLevel="0" collapsed="false">
      <c r="B35" s="57"/>
      <c r="C35" s="57"/>
      <c r="D35" s="57"/>
      <c r="E35" s="57"/>
    </row>
    <row r="36" customFormat="false" ht="15" hidden="false" customHeight="false" outlineLevel="0" collapsed="false">
      <c r="B36" s="57"/>
      <c r="C36" s="57"/>
      <c r="D36" s="57"/>
      <c r="E36" s="57"/>
    </row>
    <row r="37" customFormat="false" ht="15" hidden="false" customHeight="false" outlineLevel="0" collapsed="false">
      <c r="B37" s="57"/>
      <c r="C37" s="57"/>
      <c r="D37" s="57"/>
      <c r="E37" s="57"/>
    </row>
    <row r="38" customFormat="false" ht="15" hidden="false" customHeight="false" outlineLevel="0" collapsed="false">
      <c r="B38" s="57"/>
      <c r="C38" s="57"/>
      <c r="D38" s="57"/>
      <c r="E38" s="57"/>
    </row>
    <row r="39" customFormat="false" ht="15" hidden="false" customHeight="false" outlineLevel="0" collapsed="false">
      <c r="B39" s="57"/>
      <c r="C39" s="57"/>
      <c r="D39" s="57"/>
      <c r="E39" s="57"/>
    </row>
    <row r="40" customFormat="false" ht="128.25" hidden="false" customHeight="true" outlineLevel="0" collapsed="false">
      <c r="B40" s="57"/>
      <c r="C40" s="57"/>
      <c r="D40" s="57"/>
      <c r="E40" s="57"/>
    </row>
    <row r="41" customFormat="false" ht="15" hidden="false" customHeight="false" outlineLevel="0" collapsed="false">
      <c r="B41" s="58" t="s">
        <v>159</v>
      </c>
      <c r="C41" s="58"/>
      <c r="D41" s="58"/>
      <c r="E41" s="58"/>
    </row>
    <row r="42" customFormat="false" ht="48.75" hidden="false" customHeight="true" outlineLevel="0" collapsed="false">
      <c r="B42" s="59" t="s">
        <v>160</v>
      </c>
      <c r="C42" s="59"/>
      <c r="D42" s="59"/>
      <c r="E42" s="59"/>
    </row>
    <row r="43" customFormat="false" ht="64.5" hidden="false" customHeight="true" outlineLevel="0" collapsed="false">
      <c r="B43" s="59" t="s">
        <v>161</v>
      </c>
      <c r="C43" s="59"/>
      <c r="D43" s="59"/>
      <c r="E43" s="59"/>
    </row>
    <row r="44" customFormat="false" ht="59.25" hidden="false" customHeight="true" outlineLevel="0" collapsed="false">
      <c r="B44" s="59" t="s">
        <v>162</v>
      </c>
      <c r="C44" s="59"/>
      <c r="D44" s="59"/>
      <c r="E44" s="59"/>
    </row>
    <row r="45" customFormat="false" ht="46.5" hidden="false" customHeight="true" outlineLevel="0" collapsed="false">
      <c r="B45" s="59" t="s">
        <v>163</v>
      </c>
      <c r="C45" s="59"/>
      <c r="D45" s="59"/>
      <c r="E45" s="59"/>
    </row>
    <row r="46" customFormat="false" ht="32.25" hidden="false" customHeight="true" outlineLevel="0" collapsed="false">
      <c r="B46" s="59" t="s">
        <v>164</v>
      </c>
      <c r="C46" s="59"/>
      <c r="D46" s="59"/>
      <c r="E46" s="59"/>
    </row>
    <row r="47" customFormat="false" ht="15" hidden="false" customHeight="true" outlineLevel="0" collapsed="false">
      <c r="B47" s="57" t="s">
        <v>165</v>
      </c>
      <c r="C47" s="57"/>
      <c r="D47" s="57"/>
      <c r="E47" s="57"/>
    </row>
    <row r="48" customFormat="false" ht="15" hidden="false" customHeight="false" outlineLevel="0" collapsed="false">
      <c r="B48" s="57"/>
      <c r="C48" s="57"/>
      <c r="D48" s="57"/>
      <c r="E48" s="57"/>
    </row>
    <row r="49" customFormat="false" ht="15" hidden="false" customHeight="false" outlineLevel="0" collapsed="false">
      <c r="B49" s="57"/>
      <c r="C49" s="57"/>
      <c r="D49" s="57"/>
      <c r="E49" s="57"/>
    </row>
    <row r="50" customFormat="false" ht="15" hidden="false" customHeight="false" outlineLevel="0" collapsed="false">
      <c r="B50" s="57"/>
      <c r="C50" s="57"/>
      <c r="D50" s="57"/>
      <c r="E50" s="57"/>
    </row>
    <row r="51" customFormat="false" ht="15" hidden="false" customHeight="false" outlineLevel="0" collapsed="false">
      <c r="B51" s="57"/>
      <c r="C51" s="57"/>
      <c r="D51" s="57"/>
      <c r="E51" s="57"/>
    </row>
    <row r="52" customFormat="false" ht="15" hidden="false" customHeight="false" outlineLevel="0" collapsed="false">
      <c r="B52" s="57"/>
      <c r="C52" s="57"/>
      <c r="D52" s="57"/>
      <c r="E52" s="57"/>
    </row>
    <row r="53" customFormat="false" ht="15" hidden="false" customHeight="false" outlineLevel="0" collapsed="false">
      <c r="B53" s="57"/>
      <c r="C53" s="57"/>
      <c r="D53" s="57"/>
      <c r="E53" s="57"/>
    </row>
    <row r="54" customFormat="false" ht="114" hidden="false" customHeight="true" outlineLevel="0" collapsed="false">
      <c r="B54" s="57"/>
      <c r="C54" s="57"/>
      <c r="D54" s="57"/>
      <c r="E54" s="57"/>
    </row>
    <row r="56" customFormat="false" ht="15" hidden="false" customHeight="false" outlineLevel="0" collapsed="false">
      <c r="B56" s="60" t="s">
        <v>166</v>
      </c>
    </row>
    <row r="57" customFormat="false" ht="63" hidden="false" customHeight="true" outlineLevel="0" collapsed="false">
      <c r="B57" s="61" t="s">
        <v>167</v>
      </c>
      <c r="C57" s="61"/>
      <c r="D57" s="61"/>
      <c r="E57" s="61"/>
    </row>
    <row r="62" customFormat="false" ht="86.25" hidden="false" customHeight="true" outlineLevel="0" collapsed="false"/>
  </sheetData>
  <sheetProtection sheet="true" objects="true" scenarios="true"/>
  <mergeCells count="10">
    <mergeCell ref="B19:B20"/>
    <mergeCell ref="B33:E40"/>
    <mergeCell ref="B41:E41"/>
    <mergeCell ref="B42:E42"/>
    <mergeCell ref="B43:E43"/>
    <mergeCell ref="B44:E44"/>
    <mergeCell ref="B45:E45"/>
    <mergeCell ref="B46:E46"/>
    <mergeCell ref="B47:E54"/>
    <mergeCell ref="B57:E57"/>
  </mergeCells>
  <printOptions headings="false" gridLines="false" gridLinesSet="true" horizontalCentered="false" verticalCentered="false"/>
  <pageMargins left="0.590277777777778" right="0.590277777777778"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tabColor rgb="FF4F81BD"/>
    <pageSetUpPr fitToPage="false"/>
  </sheetPr>
  <dimension ref="A1:H18"/>
  <sheetViews>
    <sheetView showFormulas="false" showGridLines="false" showRowColHeaders="false" showZeros="true" rightToLeft="false" tabSelected="false" showOutlineSymbols="true" defaultGridColor="true" view="normal" topLeftCell="A1" colorId="64" zoomScale="100" zoomScaleNormal="100" zoomScalePageLayoutView="100" workbookViewId="0">
      <selection pane="topLeft" activeCell="D18" activeCellId="0" sqref="D18"/>
    </sheetView>
  </sheetViews>
  <sheetFormatPr defaultRowHeight="15"/>
  <cols>
    <col collapsed="false" hidden="false" max="1" min="1" style="0" width="8.85714285714286"/>
    <col collapsed="false" hidden="false" max="2" min="2" style="0" width="52.2704081632653"/>
    <col collapsed="false" hidden="false" max="4" min="3" style="0" width="15.8775510204082"/>
    <col collapsed="false" hidden="false" max="1025" min="5" style="0" width="8.85714285714286"/>
  </cols>
  <sheetData>
    <row r="1" customFormat="false" ht="15" hidden="false" customHeight="false" outlineLevel="0" collapsed="false">
      <c r="A1" s="8" t="s">
        <v>168</v>
      </c>
    </row>
    <row r="3" customFormat="false" ht="64.5" hidden="false" customHeight="true" outlineLevel="0" collapsed="false">
      <c r="A3" s="62" t="s">
        <v>79</v>
      </c>
      <c r="B3" s="63" t="s">
        <v>169</v>
      </c>
      <c r="C3" s="51" t="s">
        <v>170</v>
      </c>
      <c r="D3" s="51" t="s">
        <v>171</v>
      </c>
      <c r="E3" s="8"/>
      <c r="F3" s="8"/>
      <c r="G3" s="8"/>
      <c r="H3" s="8"/>
    </row>
    <row r="4" customFormat="false" ht="15" hidden="false" customHeight="false" outlineLevel="0" collapsed="false">
      <c r="A4" s="39" t="s">
        <v>81</v>
      </c>
      <c r="B4" s="40" t="s">
        <v>82</v>
      </c>
      <c r="C4" s="39" t="s">
        <v>172</v>
      </c>
      <c r="D4" s="39" t="s">
        <v>173</v>
      </c>
    </row>
    <row r="5" customFormat="false" ht="15" hidden="false" customHeight="false" outlineLevel="0" collapsed="false">
      <c r="A5" s="39" t="s">
        <v>83</v>
      </c>
      <c r="B5" s="40" t="s">
        <v>84</v>
      </c>
      <c r="C5" s="39" t="s">
        <v>172</v>
      </c>
      <c r="D5" s="39" t="s">
        <v>173</v>
      </c>
    </row>
    <row r="6" customFormat="false" ht="15" hidden="false" customHeight="false" outlineLevel="0" collapsed="false">
      <c r="A6" s="39" t="s">
        <v>85</v>
      </c>
      <c r="B6" s="40" t="s">
        <v>86</v>
      </c>
      <c r="C6" s="39" t="s">
        <v>174</v>
      </c>
      <c r="D6" s="39" t="s">
        <v>175</v>
      </c>
    </row>
    <row r="7" customFormat="false" ht="15" hidden="false" customHeight="false" outlineLevel="0" collapsed="false">
      <c r="A7" s="64" t="s">
        <v>87</v>
      </c>
      <c r="B7" s="65" t="s">
        <v>88</v>
      </c>
      <c r="C7" s="64" t="s">
        <v>176</v>
      </c>
      <c r="D7" s="64" t="s">
        <v>177</v>
      </c>
    </row>
    <row r="11" customFormat="false" ht="13.5" hidden="false" customHeight="true" outlineLevel="0" collapsed="false"/>
    <row r="12" customFormat="false" ht="15" hidden="true" customHeight="false" outlineLevel="0" collapsed="false"/>
    <row r="18" customFormat="false" ht="20.25" hidden="false" customHeight="true" outlineLevel="0" collapsed="false"/>
  </sheetData>
  <printOptions headings="false" gridLines="false" gridLinesSet="true" horizontalCentered="false" verticalCentered="false"/>
  <pageMargins left="0.7875" right="0.590277777777778"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tabColor rgb="FF9BBB59"/>
    <pageSetUpPr fitToPage="false"/>
  </sheetPr>
  <dimension ref="A1:AE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L10" activeCellId="0" sqref="L10"/>
    </sheetView>
  </sheetViews>
  <sheetFormatPr defaultRowHeight="15"/>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0.8010204081633"/>
    <col collapsed="false" hidden="false" max="8" min="8" style="0" width="11.4489795918367"/>
    <col collapsed="false" hidden="false" max="9" min="9" style="0" width="10.2602040816327"/>
    <col collapsed="false" hidden="false" max="1025" min="10" style="0" width="8.85714285714286"/>
  </cols>
  <sheetData>
    <row r="1" customFormat="false" ht="15.75" hidden="false" customHeight="false" outlineLevel="0" collapsed="false">
      <c r="A1" s="66" t="str">
        <f aca="false">'Date initiale'!C3</f>
        <v>Universitatea de Arhitectură și Urbanism "Ion Mincu" București</v>
      </c>
      <c r="B1" s="66"/>
      <c r="C1" s="66"/>
      <c r="D1" s="67"/>
      <c r="E1" s="67"/>
      <c r="F1" s="68"/>
      <c r="G1" s="68"/>
      <c r="H1" s="68"/>
      <c r="I1" s="68"/>
    </row>
    <row r="2" customFormat="false" ht="15.75" hidden="false" customHeight="false" outlineLevel="0" collapsed="false">
      <c r="A2" s="66" t="str">
        <f aca="false">'Date initiale'!B4&amp;" "&amp;'Date initiale'!C4</f>
        <v>Facultatea ARHITECTURA</v>
      </c>
      <c r="B2" s="66"/>
      <c r="C2" s="66"/>
      <c r="D2" s="67"/>
      <c r="E2" s="67"/>
      <c r="F2" s="68"/>
      <c r="G2" s="68"/>
      <c r="H2" s="68"/>
      <c r="I2" s="68"/>
    </row>
    <row r="3" customFormat="false" ht="15.75" hidden="false" customHeight="false" outlineLevel="0" collapsed="false">
      <c r="A3" s="66" t="str">
        <f aca="false">'Date initiale'!B5&amp;" "&amp;'Date initiale'!C5</f>
        <v>Departamentul Sinteza in proiectrae</v>
      </c>
      <c r="B3" s="66"/>
      <c r="C3" s="66"/>
      <c r="D3" s="67"/>
      <c r="E3" s="67"/>
      <c r="F3" s="67"/>
      <c r="G3" s="67"/>
      <c r="H3" s="67"/>
      <c r="I3" s="67"/>
    </row>
    <row r="4" customFormat="false" ht="15.75" hidden="false" customHeight="false" outlineLevel="0" collapsed="false">
      <c r="A4" s="69" t="str">
        <f aca="false">'Date initiale'!C6&amp;", "&amp;'Date initiale'!C7</f>
        <v>Bărbuică Letiția, C10</v>
      </c>
      <c r="B4" s="69"/>
      <c r="C4" s="69"/>
      <c r="D4" s="67"/>
      <c r="E4" s="67"/>
      <c r="F4" s="68"/>
      <c r="G4" s="68"/>
      <c r="H4" s="68"/>
      <c r="I4" s="68"/>
    </row>
    <row r="5" customFormat="false" ht="15.75" hidden="false" customHeight="false" outlineLevel="0" collapsed="false">
      <c r="A5" s="70"/>
      <c r="B5" s="70"/>
      <c r="C5" s="70"/>
      <c r="D5" s="67"/>
      <c r="E5" s="67"/>
      <c r="F5" s="68"/>
      <c r="G5" s="68"/>
      <c r="H5" s="68"/>
      <c r="I5" s="68"/>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71" t="str">
        <f aca="false">'Descriere indicatori'!B4&amp;". "&amp;'Descriere indicatori'!C4</f>
        <v>I1. Cărţi de autor/capitole publicate la edituri cu prestigiu internaţional*</v>
      </c>
      <c r="B7" s="71"/>
      <c r="C7" s="71"/>
      <c r="D7" s="71"/>
      <c r="E7" s="71"/>
      <c r="F7" s="71"/>
      <c r="G7" s="71"/>
      <c r="H7" s="71"/>
      <c r="I7" s="71"/>
    </row>
    <row r="8" customFormat="false" ht="16.5" hidden="false" customHeight="false" outlineLevel="0" collapsed="false">
      <c r="A8" s="72"/>
      <c r="B8" s="72"/>
      <c r="C8" s="72"/>
      <c r="D8" s="72"/>
      <c r="E8" s="72"/>
      <c r="F8" s="72"/>
      <c r="G8" s="72"/>
      <c r="H8" s="72"/>
      <c r="I8" s="72"/>
    </row>
    <row r="9" s="3" customFormat="true" ht="60.75" hidden="false" customHeight="false" outlineLevel="0" collapsed="false">
      <c r="A9" s="73" t="s">
        <v>179</v>
      </c>
      <c r="B9" s="74" t="s">
        <v>180</v>
      </c>
      <c r="C9" s="74" t="s">
        <v>181</v>
      </c>
      <c r="D9" s="74" t="s">
        <v>182</v>
      </c>
      <c r="E9" s="74" t="s">
        <v>183</v>
      </c>
      <c r="F9" s="75" t="s">
        <v>184</v>
      </c>
      <c r="G9" s="74" t="s">
        <v>185</v>
      </c>
      <c r="H9" s="74" t="s">
        <v>186</v>
      </c>
      <c r="I9" s="76" t="s">
        <v>187</v>
      </c>
      <c r="J9" s="77"/>
      <c r="K9" s="78" t="s">
        <v>188</v>
      </c>
      <c r="L9" s="79"/>
      <c r="M9" s="79"/>
      <c r="N9" s="79"/>
      <c r="O9" s="79"/>
      <c r="P9" s="79"/>
      <c r="Q9" s="79"/>
      <c r="R9" s="79"/>
      <c r="S9" s="79"/>
      <c r="T9" s="79"/>
      <c r="U9" s="79"/>
      <c r="V9" s="79"/>
      <c r="W9" s="79"/>
      <c r="X9" s="79"/>
      <c r="Y9" s="79"/>
      <c r="Z9" s="79"/>
      <c r="AA9" s="79"/>
      <c r="AB9" s="79"/>
      <c r="AC9" s="79"/>
      <c r="AD9" s="79"/>
      <c r="AE9" s="79"/>
    </row>
    <row r="10" customFormat="false" ht="15.75" hidden="false" customHeight="false" outlineLevel="0" collapsed="false">
      <c r="A10" s="80" t="n">
        <v>1</v>
      </c>
      <c r="B10" s="81"/>
      <c r="C10" s="81"/>
      <c r="D10" s="81"/>
      <c r="E10" s="82"/>
      <c r="F10" s="83"/>
      <c r="G10" s="83"/>
      <c r="H10" s="83"/>
      <c r="I10" s="84"/>
      <c r="J10" s="85"/>
      <c r="K10" s="86" t="s">
        <v>189</v>
      </c>
      <c r="L10" s="87" t="s">
        <v>190</v>
      </c>
      <c r="M10" s="88"/>
      <c r="N10" s="88"/>
      <c r="O10" s="88"/>
      <c r="P10" s="88"/>
      <c r="Q10" s="88"/>
      <c r="R10" s="88"/>
      <c r="S10" s="88"/>
      <c r="T10" s="88"/>
      <c r="U10" s="88"/>
      <c r="V10" s="88"/>
      <c r="W10" s="88"/>
      <c r="X10" s="88"/>
      <c r="Y10" s="88"/>
      <c r="Z10" s="88"/>
      <c r="AA10" s="88"/>
      <c r="AB10" s="88"/>
      <c r="AC10" s="88"/>
      <c r="AD10" s="88"/>
      <c r="AE10" s="88"/>
    </row>
    <row r="11" customFormat="false" ht="15.75" hidden="false" customHeight="false" outlineLevel="0" collapsed="false">
      <c r="A11" s="89" t="n">
        <f aca="false">A10+1</f>
        <v>2</v>
      </c>
      <c r="B11" s="90"/>
      <c r="C11" s="91"/>
      <c r="D11" s="90"/>
      <c r="E11" s="92"/>
      <c r="F11" s="93"/>
      <c r="G11" s="94"/>
      <c r="H11" s="94"/>
      <c r="I11" s="95"/>
      <c r="J11" s="85"/>
      <c r="K11" s="50"/>
      <c r="L11" s="88"/>
      <c r="M11" s="88"/>
      <c r="N11" s="88"/>
      <c r="O11" s="88"/>
      <c r="P11" s="88"/>
      <c r="Q11" s="88"/>
      <c r="R11" s="88"/>
      <c r="S11" s="88"/>
      <c r="T11" s="88"/>
      <c r="U11" s="88"/>
      <c r="V11" s="88"/>
      <c r="W11" s="88"/>
      <c r="X11" s="88"/>
      <c r="Y11" s="88"/>
      <c r="Z11" s="88"/>
      <c r="AA11" s="88"/>
      <c r="AB11" s="88"/>
      <c r="AC11" s="88"/>
      <c r="AD11" s="88"/>
      <c r="AE11" s="88"/>
    </row>
    <row r="12" customFormat="false" ht="15.75" hidden="false" customHeight="false" outlineLevel="0" collapsed="false">
      <c r="A12" s="89" t="n">
        <f aca="false">A11+1</f>
        <v>3</v>
      </c>
      <c r="B12" s="91"/>
      <c r="C12" s="91"/>
      <c r="D12" s="91"/>
      <c r="E12" s="92"/>
      <c r="F12" s="93"/>
      <c r="G12" s="94"/>
      <c r="H12" s="94"/>
      <c r="I12" s="95"/>
      <c r="J12" s="85"/>
      <c r="K12" s="88"/>
      <c r="L12" s="88"/>
      <c r="M12" s="88"/>
      <c r="N12" s="88"/>
      <c r="O12" s="88"/>
      <c r="P12" s="88"/>
      <c r="Q12" s="88"/>
      <c r="R12" s="88"/>
      <c r="S12" s="88"/>
      <c r="T12" s="88"/>
      <c r="U12" s="88"/>
      <c r="V12" s="88"/>
      <c r="W12" s="88"/>
      <c r="X12" s="88"/>
      <c r="Y12" s="88"/>
      <c r="Z12" s="88"/>
      <c r="AA12" s="88"/>
      <c r="AB12" s="88"/>
      <c r="AC12" s="88"/>
      <c r="AD12" s="88"/>
      <c r="AE12" s="88"/>
    </row>
    <row r="13" customFormat="false" ht="15.75" hidden="false" customHeight="false" outlineLevel="0" collapsed="false">
      <c r="A13" s="89" t="n">
        <f aca="false">A12+1</f>
        <v>4</v>
      </c>
      <c r="B13" s="90"/>
      <c r="C13" s="91"/>
      <c r="D13" s="90"/>
      <c r="E13" s="92"/>
      <c r="F13" s="93"/>
      <c r="G13" s="94"/>
      <c r="H13" s="94"/>
      <c r="I13" s="95"/>
      <c r="J13" s="85"/>
      <c r="K13" s="88"/>
      <c r="L13" s="88"/>
      <c r="M13" s="88"/>
      <c r="N13" s="88"/>
      <c r="O13" s="88"/>
      <c r="P13" s="88"/>
      <c r="Q13" s="88"/>
      <c r="R13" s="88"/>
      <c r="S13" s="88"/>
      <c r="T13" s="88"/>
      <c r="U13" s="88"/>
      <c r="V13" s="88"/>
      <c r="W13" s="88"/>
      <c r="X13" s="88"/>
      <c r="Y13" s="88"/>
      <c r="Z13" s="88"/>
      <c r="AA13" s="88"/>
      <c r="AB13" s="88"/>
      <c r="AC13" s="88"/>
      <c r="AD13" s="88"/>
      <c r="AE13" s="88"/>
    </row>
    <row r="14" customFormat="false" ht="15.75" hidden="false" customHeight="false" outlineLevel="0" collapsed="false">
      <c r="A14" s="89" t="n">
        <f aca="false">A13+1</f>
        <v>5</v>
      </c>
      <c r="B14" s="91"/>
      <c r="C14" s="91"/>
      <c r="D14" s="91"/>
      <c r="E14" s="92"/>
      <c r="F14" s="93"/>
      <c r="G14" s="94"/>
      <c r="H14" s="94"/>
      <c r="I14" s="95"/>
      <c r="J14" s="85"/>
      <c r="K14" s="88"/>
      <c r="L14" s="88"/>
      <c r="M14" s="88"/>
      <c r="N14" s="88"/>
      <c r="O14" s="88"/>
      <c r="P14" s="88"/>
      <c r="Q14" s="88"/>
      <c r="R14" s="88"/>
      <c r="S14" s="88"/>
      <c r="T14" s="88"/>
      <c r="U14" s="88"/>
      <c r="V14" s="88"/>
      <c r="W14" s="88"/>
      <c r="X14" s="88"/>
      <c r="Y14" s="88"/>
      <c r="Z14" s="88"/>
      <c r="AA14" s="88"/>
      <c r="AB14" s="88"/>
      <c r="AC14" s="88"/>
      <c r="AD14" s="88"/>
      <c r="AE14" s="88"/>
    </row>
    <row r="15" customFormat="false" ht="15.75" hidden="false" customHeight="false" outlineLevel="0" collapsed="false">
      <c r="A15" s="89" t="n">
        <f aca="false">A14+1</f>
        <v>6</v>
      </c>
      <c r="B15" s="91"/>
      <c r="C15" s="91"/>
      <c r="D15" s="91"/>
      <c r="E15" s="92"/>
      <c r="F15" s="93"/>
      <c r="G15" s="94"/>
      <c r="H15" s="94"/>
      <c r="I15" s="95"/>
      <c r="J15" s="85"/>
      <c r="K15" s="88"/>
      <c r="L15" s="88"/>
      <c r="M15" s="88"/>
      <c r="N15" s="88"/>
      <c r="O15" s="88"/>
      <c r="P15" s="88"/>
      <c r="Q15" s="88"/>
      <c r="R15" s="88"/>
      <c r="S15" s="88"/>
      <c r="T15" s="88"/>
      <c r="U15" s="88"/>
      <c r="V15" s="88"/>
      <c r="W15" s="88"/>
      <c r="X15" s="88"/>
      <c r="Y15" s="88"/>
      <c r="Z15" s="88"/>
      <c r="AA15" s="88"/>
      <c r="AB15" s="88"/>
      <c r="AC15" s="88"/>
      <c r="AD15" s="88"/>
      <c r="AE15" s="88"/>
    </row>
    <row r="16" customFormat="false" ht="15.75" hidden="false" customHeight="false" outlineLevel="0" collapsed="false">
      <c r="A16" s="89" t="n">
        <f aca="false">A15+1</f>
        <v>7</v>
      </c>
      <c r="B16" s="90"/>
      <c r="C16" s="91"/>
      <c r="D16" s="90"/>
      <c r="E16" s="92"/>
      <c r="F16" s="93"/>
      <c r="G16" s="94"/>
      <c r="H16" s="94"/>
      <c r="I16" s="95"/>
      <c r="J16" s="85"/>
      <c r="K16" s="88"/>
      <c r="L16" s="88"/>
      <c r="M16" s="88"/>
      <c r="N16" s="88"/>
      <c r="O16" s="88"/>
      <c r="P16" s="88"/>
      <c r="Q16" s="88"/>
      <c r="R16" s="88"/>
      <c r="S16" s="88"/>
      <c r="T16" s="88"/>
      <c r="U16" s="88"/>
      <c r="V16" s="88"/>
      <c r="W16" s="88"/>
      <c r="X16" s="88"/>
      <c r="Y16" s="88"/>
      <c r="Z16" s="88"/>
      <c r="AA16" s="88"/>
      <c r="AB16" s="88"/>
      <c r="AC16" s="88"/>
      <c r="AD16" s="88"/>
      <c r="AE16" s="88"/>
    </row>
    <row r="17" customFormat="false" ht="15.75" hidden="false" customHeight="false" outlineLevel="0" collapsed="false">
      <c r="A17" s="89" t="n">
        <f aca="false">A16+1</f>
        <v>8</v>
      </c>
      <c r="B17" s="91"/>
      <c r="C17" s="91"/>
      <c r="D17" s="91"/>
      <c r="E17" s="92"/>
      <c r="F17" s="93"/>
      <c r="G17" s="94"/>
      <c r="H17" s="94"/>
      <c r="I17" s="95"/>
      <c r="J17" s="85"/>
      <c r="K17" s="88"/>
      <c r="L17" s="88"/>
      <c r="M17" s="88"/>
      <c r="N17" s="88"/>
      <c r="O17" s="88"/>
      <c r="P17" s="88"/>
      <c r="Q17" s="88"/>
      <c r="R17" s="88"/>
      <c r="S17" s="88"/>
      <c r="T17" s="88"/>
      <c r="U17" s="88"/>
      <c r="V17" s="88"/>
      <c r="W17" s="88"/>
      <c r="X17" s="88"/>
      <c r="Y17" s="88"/>
      <c r="Z17" s="88"/>
      <c r="AA17" s="88"/>
      <c r="AB17" s="88"/>
      <c r="AC17" s="88"/>
      <c r="AD17" s="88"/>
      <c r="AE17" s="88"/>
    </row>
    <row r="18" customFormat="false" ht="15.75" hidden="false" customHeight="false" outlineLevel="0" collapsed="false">
      <c r="A18" s="89" t="n">
        <f aca="false">A17+1</f>
        <v>9</v>
      </c>
      <c r="B18" s="90"/>
      <c r="C18" s="91"/>
      <c r="D18" s="90"/>
      <c r="E18" s="92"/>
      <c r="F18" s="93"/>
      <c r="G18" s="94"/>
      <c r="H18" s="94"/>
      <c r="I18" s="95"/>
      <c r="J18" s="85"/>
      <c r="K18" s="88"/>
      <c r="L18" s="88"/>
      <c r="M18" s="88"/>
      <c r="N18" s="88"/>
      <c r="O18" s="88"/>
      <c r="P18" s="88"/>
      <c r="Q18" s="88"/>
      <c r="R18" s="88"/>
      <c r="S18" s="88"/>
      <c r="T18" s="88"/>
      <c r="U18" s="88"/>
      <c r="V18" s="88"/>
      <c r="W18" s="88"/>
      <c r="X18" s="88"/>
      <c r="Y18" s="88"/>
      <c r="Z18" s="88"/>
      <c r="AA18" s="88"/>
      <c r="AB18" s="88"/>
      <c r="AC18" s="88"/>
      <c r="AD18" s="88"/>
      <c r="AE18" s="88"/>
    </row>
    <row r="19" customFormat="false" ht="16.5" hidden="false" customHeight="false" outlineLevel="0" collapsed="false">
      <c r="A19" s="96" t="n">
        <f aca="false">A18+1</f>
        <v>10</v>
      </c>
      <c r="B19" s="97"/>
      <c r="C19" s="97"/>
      <c r="D19" s="97"/>
      <c r="E19" s="98"/>
      <c r="F19" s="99"/>
      <c r="G19" s="100"/>
      <c r="H19" s="100"/>
      <c r="I19" s="101"/>
      <c r="J19" s="85"/>
      <c r="K19" s="88"/>
      <c r="L19" s="88"/>
      <c r="M19" s="88"/>
      <c r="N19" s="88"/>
      <c r="O19" s="88"/>
      <c r="P19" s="88"/>
      <c r="Q19" s="88"/>
      <c r="R19" s="88"/>
      <c r="S19" s="88"/>
      <c r="T19" s="88"/>
      <c r="U19" s="88"/>
      <c r="V19" s="88"/>
      <c r="W19" s="88"/>
      <c r="X19" s="88"/>
      <c r="Y19" s="88"/>
      <c r="Z19" s="88"/>
      <c r="AA19" s="88"/>
      <c r="AB19" s="88"/>
      <c r="AC19" s="88"/>
      <c r="AD19" s="88"/>
      <c r="AE19" s="88"/>
    </row>
    <row r="20" customFormat="false" ht="15.75" hidden="false" customHeight="false" outlineLevel="0" collapsed="false">
      <c r="A20" s="102"/>
      <c r="B20" s="103"/>
      <c r="C20" s="103"/>
      <c r="D20" s="103"/>
      <c r="E20" s="103"/>
      <c r="F20" s="103"/>
      <c r="G20" s="103"/>
      <c r="H20" s="104" t="str">
        <f aca="false">"Total "&amp;LEFT(A7,2)</f>
        <v>Total I1</v>
      </c>
      <c r="I20" s="105" t="n">
        <f aca="false">SUM(I10:I19)</f>
        <v>0</v>
      </c>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4">
    <mergeCell ref="A4:C4"/>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tabColor rgb="FF9BBB59"/>
    <pageSetUpPr fitToPage="false"/>
  </sheetPr>
  <dimension ref="A1:AE23"/>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L10" activeCellId="0" sqref="L10"/>
    </sheetView>
  </sheetViews>
  <sheetFormatPr defaultRowHeight="15"/>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0.8010204081633"/>
    <col collapsed="false" hidden="false" max="8" min="8" style="0" width="11.3418367346939"/>
    <col collapsed="false" hidden="false" max="9" min="9" style="0" width="10.4744897959184"/>
    <col collapsed="false" hidden="false" max="1025" min="10" style="0" width="8.85714285714286"/>
  </cols>
  <sheetData>
    <row r="1" customFormat="false" ht="15.75" hidden="false" customHeight="false" outlineLevel="0" collapsed="false">
      <c r="A1" s="66" t="str">
        <f aca="false">'Date initiale'!C3</f>
        <v>Universitatea de Arhitectură și Urbanism "Ion Mincu" București</v>
      </c>
      <c r="B1" s="66"/>
      <c r="C1" s="66"/>
      <c r="D1" s="67"/>
      <c r="E1" s="67"/>
      <c r="F1" s="68"/>
      <c r="G1" s="68"/>
      <c r="H1" s="68"/>
      <c r="I1" s="68"/>
    </row>
    <row r="2" customFormat="false" ht="15.75" hidden="false" customHeight="false" outlineLevel="0" collapsed="false">
      <c r="A2" s="66" t="str">
        <f aca="false">'Date initiale'!B4&amp;" "&amp;'Date initiale'!C4</f>
        <v>Facultatea ARHITECTURA</v>
      </c>
      <c r="B2" s="66"/>
      <c r="C2" s="66"/>
      <c r="D2" s="67"/>
      <c r="E2" s="67"/>
      <c r="F2" s="68"/>
      <c r="G2" s="68"/>
      <c r="H2" s="68"/>
      <c r="I2" s="68"/>
    </row>
    <row r="3" customFormat="false" ht="15.75" hidden="false" customHeight="false" outlineLevel="0" collapsed="false">
      <c r="A3" s="66" t="str">
        <f aca="false">'Date initiale'!B5&amp;" "&amp;'Date initiale'!C5</f>
        <v>Departamentul Sinteza in proiectrae</v>
      </c>
      <c r="B3" s="66"/>
      <c r="C3" s="66"/>
      <c r="D3" s="67"/>
      <c r="E3" s="67"/>
      <c r="F3" s="67"/>
      <c r="G3" s="67"/>
      <c r="H3" s="67"/>
      <c r="I3" s="67"/>
    </row>
    <row r="4" customFormat="false" ht="15.75" hidden="false" customHeight="false" outlineLevel="0" collapsed="false">
      <c r="A4" s="69" t="str">
        <f aca="false">'Date initiale'!C6&amp;", "&amp;'Date initiale'!C7</f>
        <v>Bărbuică Letiția, C10</v>
      </c>
      <c r="B4" s="69"/>
      <c r="C4" s="69"/>
      <c r="D4" s="67"/>
      <c r="E4" s="67"/>
      <c r="F4" s="68"/>
      <c r="G4" s="68"/>
      <c r="H4" s="68"/>
      <c r="I4" s="68"/>
    </row>
    <row r="5" customFormat="false" ht="15.75" hidden="false" customHeight="false" outlineLevel="0" collapsed="false">
      <c r="A5" s="70"/>
      <c r="B5" s="70"/>
      <c r="C5" s="70"/>
      <c r="D5" s="67"/>
      <c r="E5" s="67"/>
      <c r="F5" s="68"/>
      <c r="G5" s="68"/>
      <c r="H5" s="68"/>
      <c r="I5" s="68"/>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71" t="str">
        <f aca="false">'Descriere indicatori'!B5&amp;". "&amp;'Descriere indicatori'!C5</f>
        <v>I2. Cărţi de autor publicate la edituri cu prestigiu naţional*</v>
      </c>
      <c r="B7" s="71"/>
      <c r="C7" s="71"/>
      <c r="D7" s="71"/>
      <c r="E7" s="71"/>
      <c r="F7" s="71"/>
      <c r="G7" s="71"/>
      <c r="H7" s="71"/>
      <c r="I7" s="71"/>
    </row>
    <row r="8" customFormat="false" ht="16.5" hidden="false" customHeight="false" outlineLevel="0" collapsed="false">
      <c r="A8" s="72"/>
      <c r="B8" s="72"/>
      <c r="C8" s="72"/>
      <c r="D8" s="72"/>
      <c r="E8" s="72"/>
      <c r="F8" s="72"/>
      <c r="G8" s="72"/>
      <c r="H8" s="72"/>
      <c r="I8" s="72"/>
    </row>
    <row r="9" s="3" customFormat="true" ht="60.75" hidden="false" customHeight="false" outlineLevel="0" collapsed="false">
      <c r="A9" s="107" t="s">
        <v>179</v>
      </c>
      <c r="B9" s="108" t="s">
        <v>180</v>
      </c>
      <c r="C9" s="108" t="s">
        <v>191</v>
      </c>
      <c r="D9" s="108" t="s">
        <v>182</v>
      </c>
      <c r="E9" s="108" t="s">
        <v>183</v>
      </c>
      <c r="F9" s="109" t="s">
        <v>184</v>
      </c>
      <c r="G9" s="108" t="s">
        <v>185</v>
      </c>
      <c r="H9" s="108" t="s">
        <v>186</v>
      </c>
      <c r="I9" s="110" t="s">
        <v>187</v>
      </c>
      <c r="J9" s="77"/>
      <c r="K9" s="78" t="s">
        <v>188</v>
      </c>
      <c r="L9" s="79"/>
      <c r="M9" s="79"/>
      <c r="N9" s="79"/>
      <c r="O9" s="79"/>
      <c r="P9" s="79"/>
      <c r="Q9" s="79"/>
      <c r="R9" s="79"/>
      <c r="S9" s="79"/>
      <c r="T9" s="79"/>
      <c r="U9" s="79"/>
      <c r="V9" s="79"/>
      <c r="W9" s="79"/>
      <c r="X9" s="79"/>
      <c r="Y9" s="79"/>
      <c r="Z9" s="79"/>
      <c r="AA9" s="79"/>
      <c r="AB9" s="79"/>
      <c r="AC9" s="79"/>
      <c r="AD9" s="79"/>
      <c r="AE9" s="79"/>
    </row>
    <row r="10" customFormat="false" ht="15.75" hidden="false" customHeight="false" outlineLevel="0" collapsed="false">
      <c r="A10" s="111" t="n">
        <v>1</v>
      </c>
      <c r="B10" s="112"/>
      <c r="C10" s="113"/>
      <c r="D10" s="112"/>
      <c r="E10" s="114"/>
      <c r="F10" s="115"/>
      <c r="G10" s="112"/>
      <c r="H10" s="112"/>
      <c r="I10" s="116"/>
      <c r="J10" s="117"/>
      <c r="K10" s="86" t="n">
        <v>15</v>
      </c>
      <c r="L10" s="117" t="s">
        <v>192</v>
      </c>
      <c r="M10" s="117"/>
      <c r="N10" s="117"/>
      <c r="O10" s="117"/>
      <c r="P10" s="117"/>
      <c r="Q10" s="117"/>
      <c r="R10" s="117"/>
      <c r="S10" s="117"/>
      <c r="T10" s="117"/>
      <c r="U10" s="117"/>
      <c r="V10" s="117"/>
      <c r="W10" s="117"/>
      <c r="X10" s="117"/>
      <c r="Y10" s="117"/>
      <c r="Z10" s="117"/>
      <c r="AA10" s="117"/>
      <c r="AB10" s="117"/>
      <c r="AC10" s="117"/>
      <c r="AD10" s="117"/>
      <c r="AE10" s="117"/>
    </row>
    <row r="11" customFormat="false" ht="15.75" hidden="false" customHeight="false" outlineLevel="0" collapsed="false">
      <c r="A11" s="118" t="n">
        <f aca="false">A10+1</f>
        <v>2</v>
      </c>
      <c r="B11" s="119"/>
      <c r="C11" s="120"/>
      <c r="D11" s="119"/>
      <c r="E11" s="120"/>
      <c r="F11" s="121"/>
      <c r="G11" s="119"/>
      <c r="H11" s="119"/>
      <c r="I11" s="122"/>
      <c r="J11" s="117"/>
      <c r="L11" s="117"/>
      <c r="M11" s="117"/>
      <c r="N11" s="117"/>
      <c r="O11" s="117"/>
      <c r="P11" s="117"/>
      <c r="Q11" s="117"/>
      <c r="R11" s="117"/>
      <c r="S11" s="117"/>
      <c r="T11" s="117"/>
      <c r="U11" s="117"/>
      <c r="V11" s="117"/>
      <c r="W11" s="117"/>
      <c r="X11" s="117"/>
      <c r="Y11" s="117"/>
      <c r="Z11" s="117"/>
      <c r="AA11" s="117"/>
      <c r="AB11" s="117"/>
      <c r="AC11" s="117"/>
      <c r="AD11" s="117"/>
      <c r="AE11" s="117"/>
    </row>
    <row r="12" customFormat="false" ht="15.75" hidden="false" customHeight="false" outlineLevel="0" collapsed="false">
      <c r="A12" s="118" t="n">
        <f aca="false">A11+1</f>
        <v>3</v>
      </c>
      <c r="B12" s="120"/>
      <c r="C12" s="120"/>
      <c r="D12" s="119"/>
      <c r="E12" s="120"/>
      <c r="F12" s="121"/>
      <c r="G12" s="120"/>
      <c r="H12" s="119"/>
      <c r="I12" s="122"/>
      <c r="J12" s="117"/>
      <c r="K12" s="117"/>
      <c r="L12" s="117"/>
      <c r="M12" s="117"/>
      <c r="N12" s="117"/>
      <c r="O12" s="117"/>
      <c r="P12" s="117"/>
      <c r="Q12" s="117"/>
      <c r="R12" s="117"/>
      <c r="S12" s="117"/>
      <c r="T12" s="117"/>
      <c r="U12" s="117"/>
      <c r="V12" s="117"/>
      <c r="W12" s="117"/>
      <c r="X12" s="117"/>
      <c r="Y12" s="117"/>
      <c r="Z12" s="117"/>
      <c r="AA12" s="117"/>
      <c r="AB12" s="117"/>
      <c r="AC12" s="117"/>
      <c r="AD12" s="117"/>
      <c r="AE12" s="117"/>
    </row>
    <row r="13" customFormat="false" ht="15.75" hidden="false" customHeight="false" outlineLevel="0" collapsed="false">
      <c r="A13" s="118" t="n">
        <f aca="false">A12+1</f>
        <v>4</v>
      </c>
      <c r="B13" s="120"/>
      <c r="C13" s="120"/>
      <c r="D13" s="119"/>
      <c r="E13" s="120"/>
      <c r="F13" s="121"/>
      <c r="G13" s="120"/>
      <c r="H13" s="120"/>
      <c r="I13" s="122"/>
      <c r="J13" s="117"/>
      <c r="K13" s="117"/>
      <c r="L13" s="117"/>
      <c r="M13" s="117"/>
      <c r="N13" s="117"/>
      <c r="O13" s="117"/>
      <c r="P13" s="117"/>
      <c r="Q13" s="117"/>
      <c r="R13" s="117"/>
      <c r="S13" s="117"/>
      <c r="T13" s="117"/>
      <c r="U13" s="117"/>
      <c r="V13" s="117"/>
      <c r="W13" s="117"/>
      <c r="X13" s="117"/>
      <c r="Y13" s="117"/>
      <c r="Z13" s="117"/>
      <c r="AA13" s="117"/>
      <c r="AB13" s="117"/>
      <c r="AC13" s="117"/>
      <c r="AD13" s="117"/>
      <c r="AE13" s="117"/>
    </row>
    <row r="14" customFormat="false" ht="15.75" hidden="false" customHeight="false" outlineLevel="0" collapsed="false">
      <c r="A14" s="118" t="n">
        <f aca="false">A13+1</f>
        <v>5</v>
      </c>
      <c r="B14" s="119"/>
      <c r="C14" s="120"/>
      <c r="D14" s="119"/>
      <c r="E14" s="120"/>
      <c r="F14" s="121"/>
      <c r="G14" s="119"/>
      <c r="H14" s="119"/>
      <c r="I14" s="122"/>
      <c r="J14" s="117"/>
      <c r="K14" s="117"/>
      <c r="L14" s="117"/>
      <c r="M14" s="117"/>
      <c r="N14" s="117"/>
      <c r="O14" s="117"/>
      <c r="P14" s="117"/>
      <c r="Q14" s="117"/>
      <c r="R14" s="117"/>
      <c r="S14" s="117"/>
      <c r="T14" s="117"/>
      <c r="U14" s="117"/>
      <c r="V14" s="117"/>
      <c r="W14" s="117"/>
      <c r="X14" s="117"/>
      <c r="Y14" s="117"/>
      <c r="Z14" s="117"/>
      <c r="AA14" s="117"/>
      <c r="AB14" s="117"/>
      <c r="AC14" s="117"/>
      <c r="AD14" s="117"/>
      <c r="AE14" s="117"/>
    </row>
    <row r="15" customFormat="false" ht="15.75" hidden="false" customHeight="false" outlineLevel="0" collapsed="false">
      <c r="A15" s="118" t="n">
        <f aca="false">A14+1</f>
        <v>6</v>
      </c>
      <c r="B15" s="120"/>
      <c r="C15" s="120"/>
      <c r="D15" s="119"/>
      <c r="E15" s="120"/>
      <c r="F15" s="121"/>
      <c r="G15" s="120"/>
      <c r="H15" s="119"/>
      <c r="I15" s="122"/>
      <c r="J15" s="117"/>
      <c r="K15" s="117"/>
      <c r="L15" s="117"/>
      <c r="M15" s="117"/>
      <c r="N15" s="117"/>
      <c r="O15" s="117"/>
      <c r="P15" s="117"/>
      <c r="Q15" s="117"/>
      <c r="R15" s="117"/>
      <c r="S15" s="117"/>
      <c r="T15" s="117"/>
      <c r="U15" s="117"/>
      <c r="V15" s="117"/>
      <c r="W15" s="117"/>
      <c r="X15" s="117"/>
      <c r="Y15" s="117"/>
      <c r="Z15" s="117"/>
      <c r="AA15" s="117"/>
      <c r="AB15" s="117"/>
      <c r="AC15" s="117"/>
      <c r="AD15" s="117"/>
      <c r="AE15" s="117"/>
    </row>
    <row r="16" customFormat="false" ht="15.75" hidden="false" customHeight="false" outlineLevel="0" collapsed="false">
      <c r="A16" s="118" t="n">
        <f aca="false">A15+1</f>
        <v>7</v>
      </c>
      <c r="B16" s="120"/>
      <c r="C16" s="120"/>
      <c r="D16" s="119"/>
      <c r="E16" s="120"/>
      <c r="F16" s="121"/>
      <c r="G16" s="120"/>
      <c r="H16" s="120"/>
      <c r="I16" s="122"/>
      <c r="J16" s="117"/>
      <c r="K16" s="117"/>
      <c r="L16" s="117"/>
      <c r="M16" s="117"/>
      <c r="N16" s="117"/>
      <c r="O16" s="117"/>
      <c r="P16" s="117"/>
      <c r="Q16" s="117"/>
      <c r="R16" s="117"/>
      <c r="S16" s="117"/>
      <c r="T16" s="117"/>
      <c r="U16" s="117"/>
      <c r="V16" s="117"/>
      <c r="W16" s="117"/>
      <c r="X16" s="117"/>
      <c r="Y16" s="117"/>
      <c r="Z16" s="117"/>
      <c r="AA16" s="117"/>
      <c r="AB16" s="117"/>
      <c r="AC16" s="117"/>
      <c r="AD16" s="117"/>
      <c r="AE16" s="117"/>
    </row>
    <row r="17" customFormat="false" ht="15.75" hidden="false" customHeight="false" outlineLevel="0" collapsed="false">
      <c r="A17" s="118" t="n">
        <f aca="false">A16+1</f>
        <v>8</v>
      </c>
      <c r="B17" s="123"/>
      <c r="C17" s="120"/>
      <c r="D17" s="123"/>
      <c r="E17" s="124"/>
      <c r="F17" s="121"/>
      <c r="G17" s="120"/>
      <c r="H17" s="120"/>
      <c r="I17" s="122"/>
      <c r="J17" s="117"/>
      <c r="K17" s="117"/>
      <c r="L17" s="117"/>
      <c r="M17" s="117"/>
      <c r="N17" s="117"/>
      <c r="O17" s="117"/>
      <c r="P17" s="117"/>
      <c r="Q17" s="117"/>
      <c r="R17" s="117"/>
      <c r="S17" s="117"/>
      <c r="T17" s="117"/>
      <c r="U17" s="117"/>
      <c r="V17" s="117"/>
      <c r="W17" s="117"/>
      <c r="X17" s="117"/>
      <c r="Y17" s="117"/>
      <c r="Z17" s="117"/>
      <c r="AA17" s="117"/>
      <c r="AB17" s="117"/>
      <c r="AC17" s="117"/>
      <c r="AD17" s="117"/>
      <c r="AE17" s="117"/>
    </row>
    <row r="18" customFormat="false" ht="15.75" hidden="false" customHeight="false" outlineLevel="0" collapsed="false">
      <c r="A18" s="118" t="n">
        <f aca="false">A17+1</f>
        <v>9</v>
      </c>
      <c r="B18" s="123"/>
      <c r="C18" s="120"/>
      <c r="D18" s="123"/>
      <c r="E18" s="124"/>
      <c r="F18" s="121"/>
      <c r="G18" s="120"/>
      <c r="H18" s="120"/>
      <c r="I18" s="122"/>
      <c r="J18" s="117"/>
      <c r="K18" s="117"/>
      <c r="L18" s="117"/>
      <c r="M18" s="117"/>
      <c r="N18" s="117"/>
      <c r="O18" s="117"/>
      <c r="P18" s="117"/>
      <c r="Q18" s="117"/>
      <c r="R18" s="117"/>
      <c r="S18" s="117"/>
      <c r="T18" s="117"/>
      <c r="U18" s="117"/>
      <c r="V18" s="117"/>
      <c r="W18" s="117"/>
      <c r="X18" s="117"/>
      <c r="Y18" s="117"/>
      <c r="Z18" s="117"/>
      <c r="AA18" s="117"/>
      <c r="AB18" s="117"/>
      <c r="AC18" s="117"/>
      <c r="AD18" s="117"/>
      <c r="AE18" s="117"/>
    </row>
    <row r="19" customFormat="false" ht="16.5" hidden="false" customHeight="false" outlineLevel="0" collapsed="false">
      <c r="A19" s="125" t="n">
        <f aca="false">A18+1</f>
        <v>10</v>
      </c>
      <c r="B19" s="126"/>
      <c r="C19" s="127"/>
      <c r="D19" s="126"/>
      <c r="E19" s="127"/>
      <c r="F19" s="128"/>
      <c r="G19" s="128"/>
      <c r="H19" s="128"/>
      <c r="I19" s="129"/>
      <c r="J19" s="85"/>
      <c r="K19" s="88"/>
      <c r="L19" s="88"/>
      <c r="M19" s="88"/>
      <c r="N19" s="88"/>
      <c r="O19" s="88"/>
      <c r="P19" s="88"/>
      <c r="Q19" s="88"/>
      <c r="R19" s="88"/>
      <c r="S19" s="88"/>
      <c r="T19" s="88"/>
      <c r="U19" s="88"/>
      <c r="V19" s="88"/>
      <c r="W19" s="88"/>
      <c r="X19" s="88"/>
      <c r="Y19" s="88"/>
      <c r="Z19" s="88"/>
      <c r="AA19" s="88"/>
      <c r="AB19" s="88"/>
      <c r="AC19" s="88"/>
      <c r="AD19" s="88"/>
      <c r="AE19" s="88"/>
    </row>
    <row r="20" customFormat="false" ht="16.5" hidden="false" customHeight="false" outlineLevel="0" collapsed="false">
      <c r="A20" s="130"/>
      <c r="B20" s="131"/>
      <c r="C20" s="131"/>
      <c r="D20" s="131"/>
      <c r="E20" s="131"/>
      <c r="F20" s="131"/>
      <c r="G20" s="131"/>
      <c r="H20" s="104" t="str">
        <f aca="false">"Total "&amp;LEFT(A7,2)</f>
        <v>Total I2</v>
      </c>
      <c r="I20" s="132" t="n">
        <f aca="false">SUM(I10:I19)</f>
        <v>0</v>
      </c>
      <c r="J20" s="88"/>
      <c r="K20" s="88"/>
      <c r="L20" s="88"/>
      <c r="M20" s="88"/>
      <c r="N20" s="88"/>
      <c r="O20" s="88"/>
      <c r="P20" s="88"/>
      <c r="Q20" s="88"/>
      <c r="R20" s="88"/>
      <c r="S20" s="88"/>
      <c r="T20" s="88"/>
      <c r="U20" s="88"/>
      <c r="V20" s="88"/>
    </row>
    <row r="21" customFormat="false" ht="15.75" hidden="false" customHeight="false" outlineLevel="0" collapsed="false">
      <c r="A21" s="85"/>
      <c r="B21" s="88"/>
      <c r="C21" s="88"/>
      <c r="D21" s="88"/>
      <c r="E21" s="88"/>
      <c r="F21" s="88"/>
      <c r="G21" s="88"/>
      <c r="H21" s="88"/>
      <c r="I21" s="88"/>
      <c r="J21" s="88"/>
      <c r="K21" s="88"/>
      <c r="L21" s="88"/>
      <c r="M21" s="88"/>
      <c r="N21" s="88"/>
      <c r="O21" s="88"/>
      <c r="P21" s="88"/>
      <c r="Q21" s="88"/>
      <c r="R21" s="88"/>
      <c r="S21" s="88"/>
      <c r="T21" s="88"/>
      <c r="U21" s="88"/>
      <c r="V21" s="88"/>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c r="J22" s="88"/>
      <c r="K22" s="88"/>
      <c r="L22" s="88"/>
      <c r="M22" s="88"/>
      <c r="N22" s="88"/>
      <c r="O22" s="88"/>
      <c r="P22" s="88"/>
      <c r="Q22" s="88"/>
      <c r="R22" s="88"/>
      <c r="S22" s="88"/>
      <c r="T22" s="88"/>
      <c r="U22" s="88"/>
      <c r="V22" s="88"/>
    </row>
    <row r="23" customFormat="false" ht="15.75" hidden="false" customHeight="false" outlineLevel="0" collapsed="false"/>
    <row r="24" customFormat="false" ht="15.75" hidden="false" customHeight="false" outlineLevel="0" collapsed="false"/>
    <row r="25" customFormat="false" ht="15.75" hidden="false" customHeight="false" outlineLevel="0" collapsed="false"/>
  </sheetData>
  <mergeCells count="4">
    <mergeCell ref="A4:C4"/>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L10" activeCellId="0" sqref="L10"/>
    </sheetView>
  </sheetViews>
  <sheetFormatPr defaultRowHeight="15"/>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0.8010204081633"/>
    <col collapsed="false" hidden="false" max="8" min="8" style="0" width="11.3418367346939"/>
    <col collapsed="false" hidden="false" max="9" min="9" style="0" width="10.4744897959184"/>
    <col collapsed="false" hidden="false" max="1025" min="10" style="0" width="8.85714285714286"/>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proiectrae</v>
      </c>
      <c r="B3" s="66"/>
      <c r="C3" s="6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71" t="str">
        <f aca="false">'Descriere indicatori'!B6&amp;". "&amp;'Descriere indicatori'!C6</f>
        <v>I3. Capitole de autor cuprinse în cărţi publicate la edituri cu prestigiu naţional*</v>
      </c>
      <c r="B7" s="71"/>
      <c r="C7" s="71"/>
      <c r="D7" s="71"/>
      <c r="E7" s="71"/>
      <c r="F7" s="71"/>
      <c r="G7" s="71"/>
      <c r="H7" s="71"/>
      <c r="I7" s="71"/>
    </row>
    <row r="8" customFormat="false" ht="16.5" hidden="false" customHeight="false" outlineLevel="0" collapsed="false">
      <c r="A8" s="72"/>
      <c r="B8" s="72"/>
      <c r="C8" s="72"/>
      <c r="D8" s="72"/>
      <c r="E8" s="72"/>
      <c r="F8" s="72"/>
      <c r="G8" s="72"/>
      <c r="H8" s="72"/>
      <c r="I8" s="72"/>
    </row>
    <row r="9" customFormat="false" ht="60.75" hidden="false" customHeight="false" outlineLevel="0" collapsed="false">
      <c r="A9" s="73" t="s">
        <v>179</v>
      </c>
      <c r="B9" s="74" t="s">
        <v>180</v>
      </c>
      <c r="C9" s="74" t="s">
        <v>181</v>
      </c>
      <c r="D9" s="74" t="s">
        <v>182</v>
      </c>
      <c r="E9" s="74" t="s">
        <v>183</v>
      </c>
      <c r="F9" s="75" t="s">
        <v>184</v>
      </c>
      <c r="G9" s="74" t="s">
        <v>185</v>
      </c>
      <c r="H9" s="74" t="s">
        <v>186</v>
      </c>
      <c r="I9" s="76" t="s">
        <v>187</v>
      </c>
      <c r="K9" s="78" t="s">
        <v>188</v>
      </c>
    </row>
    <row r="10" customFormat="false" ht="15" hidden="false" customHeight="false" outlineLevel="0" collapsed="false">
      <c r="A10" s="133" t="n">
        <v>1</v>
      </c>
      <c r="B10" s="134"/>
      <c r="C10" s="134"/>
      <c r="D10" s="134"/>
      <c r="E10" s="134"/>
      <c r="F10" s="135"/>
      <c r="G10" s="136"/>
      <c r="H10" s="135"/>
      <c r="I10" s="137"/>
      <c r="K10" s="86" t="n">
        <v>10</v>
      </c>
      <c r="L10" s="60" t="s">
        <v>193</v>
      </c>
    </row>
    <row r="11" customFormat="false" ht="15" hidden="false" customHeight="false" outlineLevel="0" collapsed="false">
      <c r="A11" s="89" t="n">
        <f aca="false">A10+1</f>
        <v>2</v>
      </c>
      <c r="B11" s="138"/>
      <c r="C11" s="138"/>
      <c r="D11" s="139"/>
      <c r="E11" s="138"/>
      <c r="F11" s="138"/>
      <c r="G11" s="138"/>
      <c r="H11" s="138"/>
      <c r="I11" s="140"/>
    </row>
    <row r="12" customFormat="false" ht="15" hidden="false" customHeight="false" outlineLevel="0" collapsed="false">
      <c r="A12" s="141" t="n">
        <f aca="false">A11+1</f>
        <v>3</v>
      </c>
      <c r="B12" s="142"/>
      <c r="C12" s="143"/>
      <c r="D12" s="139"/>
      <c r="E12" s="144"/>
      <c r="F12" s="94"/>
      <c r="G12" s="94"/>
      <c r="H12" s="94"/>
      <c r="I12" s="145"/>
    </row>
    <row r="13" customFormat="false" ht="15" hidden="false" customHeight="false" outlineLevel="0" collapsed="false">
      <c r="A13" s="141" t="n">
        <f aca="false">A12+1</f>
        <v>4</v>
      </c>
      <c r="B13" s="146"/>
      <c r="C13" s="138"/>
      <c r="D13" s="138"/>
      <c r="E13" s="138"/>
      <c r="F13" s="93"/>
      <c r="G13" s="93"/>
      <c r="H13" s="93"/>
      <c r="I13" s="95"/>
    </row>
    <row r="14" customFormat="false" ht="15" hidden="false" customHeight="false" outlineLevel="0" collapsed="false">
      <c r="A14" s="141" t="n">
        <f aca="false">A13+1</f>
        <v>5</v>
      </c>
      <c r="B14" s="92"/>
      <c r="C14" s="138"/>
      <c r="D14" s="138"/>
      <c r="E14" s="138"/>
      <c r="F14" s="93"/>
      <c r="G14" s="93"/>
      <c r="H14" s="93"/>
      <c r="I14" s="147"/>
    </row>
    <row r="15" customFormat="false" ht="15" hidden="false" customHeight="false" outlineLevel="0" collapsed="false">
      <c r="A15" s="141" t="n">
        <f aca="false">A14+1</f>
        <v>6</v>
      </c>
      <c r="B15" s="146"/>
      <c r="C15" s="138"/>
      <c r="D15" s="138"/>
      <c r="E15" s="92"/>
      <c r="F15" s="93"/>
      <c r="G15" s="93"/>
      <c r="H15" s="93"/>
      <c r="I15" s="95"/>
    </row>
    <row r="16" customFormat="false" ht="15" hidden="false" customHeight="false" outlineLevel="0" collapsed="false">
      <c r="A16" s="141" t="n">
        <f aca="false">A15+1</f>
        <v>7</v>
      </c>
      <c r="B16" s="92"/>
      <c r="C16" s="138"/>
      <c r="D16" s="138"/>
      <c r="E16" s="138"/>
      <c r="F16" s="93"/>
      <c r="G16" s="93"/>
      <c r="H16" s="93"/>
      <c r="I16" s="147"/>
    </row>
    <row r="17" customFormat="false" ht="15" hidden="false" customHeight="false" outlineLevel="0" collapsed="false">
      <c r="A17" s="141" t="n">
        <f aca="false">A16+1</f>
        <v>8</v>
      </c>
      <c r="B17" s="146"/>
      <c r="C17" s="138"/>
      <c r="D17" s="138"/>
      <c r="E17" s="92"/>
      <c r="F17" s="93"/>
      <c r="G17" s="93"/>
      <c r="H17" s="93"/>
      <c r="I17" s="95"/>
    </row>
    <row r="18" customFormat="false" ht="15" hidden="false" customHeight="false" outlineLevel="0" collapsed="false">
      <c r="A18" s="141" t="n">
        <f aca="false">A17+1</f>
        <v>9</v>
      </c>
      <c r="B18" s="148"/>
      <c r="C18" s="144"/>
      <c r="D18" s="139"/>
      <c r="E18" s="149"/>
      <c r="F18" s="94"/>
      <c r="G18" s="94"/>
      <c r="H18" s="94"/>
      <c r="I18" s="95"/>
    </row>
    <row r="19" customFormat="false" ht="15.75" hidden="false" customHeight="false" outlineLevel="0" collapsed="false">
      <c r="A19" s="150" t="n">
        <f aca="false">A18+1</f>
        <v>10</v>
      </c>
      <c r="B19" s="151"/>
      <c r="C19" s="152"/>
      <c r="D19" s="152"/>
      <c r="E19" s="152"/>
      <c r="F19" s="99"/>
      <c r="G19" s="99"/>
      <c r="H19" s="99"/>
      <c r="I19" s="101"/>
    </row>
    <row r="20" customFormat="false" ht="15.75" hidden="false" customHeight="false" outlineLevel="0" collapsed="false">
      <c r="A20" s="102"/>
      <c r="B20" s="103"/>
      <c r="C20" s="103"/>
      <c r="D20" s="103"/>
      <c r="E20" s="103"/>
      <c r="F20" s="103"/>
      <c r="G20" s="103"/>
      <c r="H20" s="104" t="str">
        <f aca="false">"Total "&amp;LEFT(A7,2)</f>
        <v>Total I3</v>
      </c>
      <c r="I20" s="105" t="n">
        <f aca="false">SUM(I10:I19)</f>
        <v>0</v>
      </c>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A22" activeCellId="0" sqref="A22"/>
    </sheetView>
  </sheetViews>
  <sheetFormatPr defaultRowHeight="15"/>
  <cols>
    <col collapsed="false" hidden="false" max="1" min="1" style="0" width="5.83163265306122"/>
    <col collapsed="false" hidden="false" max="2" min="2" style="0" width="24.6224489795918"/>
    <col collapsed="false" hidden="false" max="3" min="3" style="0" width="30.2397959183673"/>
    <col collapsed="false" hidden="false" max="4" min="4" style="0" width="23.7602040816327"/>
    <col collapsed="false" hidden="false" max="5" min="5" style="0" width="17.8214285714286"/>
    <col collapsed="false" hidden="false" max="6" min="6" style="0" width="6.91326530612245"/>
    <col collapsed="false" hidden="false" max="7" min="7" style="0" width="11.3418367346939"/>
    <col collapsed="false" hidden="false" max="8" min="8" style="0" width="10.8010204081633"/>
    <col collapsed="false" hidden="false" max="9" min="9" style="0" width="10.4744897959184"/>
    <col collapsed="false" hidden="false" max="1025" min="10" style="0" width="8.85714285714286"/>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proiectrae</v>
      </c>
      <c r="B3" s="66"/>
      <c r="C3" s="66"/>
    </row>
    <row r="4" customFormat="false" ht="15" hidden="false" customHeight="false" outlineLevel="0" collapsed="false">
      <c r="A4" s="103" t="str">
        <f aca="false">'Date initiale'!C6&amp;", "&amp;'Date initiale'!C7</f>
        <v>Bărbuică Letiția, C10</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71" t="str">
        <f aca="false">'Descriere indicatori'!B7&amp;". "&amp;'Descriere indicatori'!C7</f>
        <v>I4. Articole in extenso în reviste ştiinţifice de specialitate*</v>
      </c>
      <c r="B7" s="71"/>
      <c r="C7" s="71"/>
      <c r="D7" s="71"/>
      <c r="E7" s="71"/>
      <c r="F7" s="71"/>
      <c r="G7" s="71"/>
      <c r="H7" s="71"/>
      <c r="I7" s="71"/>
    </row>
    <row r="8" customFormat="false" ht="15.75" hidden="false" customHeight="false" outlineLevel="0" collapsed="false">
      <c r="A8" s="153"/>
      <c r="B8" s="153"/>
      <c r="C8" s="153"/>
      <c r="D8" s="153"/>
      <c r="E8" s="153"/>
      <c r="F8" s="153"/>
      <c r="G8" s="153"/>
      <c r="H8" s="153"/>
      <c r="I8" s="153"/>
    </row>
    <row r="9" customFormat="false" ht="30.75" hidden="false" customHeight="false" outlineLevel="0" collapsed="false">
      <c r="A9" s="73" t="s">
        <v>179</v>
      </c>
      <c r="B9" s="154" t="s">
        <v>180</v>
      </c>
      <c r="C9" s="154" t="s">
        <v>194</v>
      </c>
      <c r="D9" s="154" t="s">
        <v>195</v>
      </c>
      <c r="E9" s="154" t="s">
        <v>196</v>
      </c>
      <c r="F9" s="155" t="s">
        <v>184</v>
      </c>
      <c r="G9" s="154" t="s">
        <v>197</v>
      </c>
      <c r="H9" s="154" t="s">
        <v>198</v>
      </c>
      <c r="I9" s="156" t="s">
        <v>187</v>
      </c>
      <c r="K9" s="78" t="s">
        <v>188</v>
      </c>
    </row>
    <row r="10" customFormat="false" ht="15" hidden="false" customHeight="false" outlineLevel="0" collapsed="false">
      <c r="A10" s="80" t="n">
        <v>1</v>
      </c>
      <c r="B10" s="81"/>
      <c r="C10" s="81"/>
      <c r="D10" s="81"/>
      <c r="E10" s="82"/>
      <c r="F10" s="83"/>
      <c r="G10" s="83"/>
      <c r="H10" s="83"/>
      <c r="I10" s="157"/>
      <c r="K10" s="86" t="n">
        <v>10</v>
      </c>
      <c r="L10" s="60" t="s">
        <v>199</v>
      </c>
    </row>
    <row r="11" customFormat="false" ht="15" hidden="false" customHeight="false" outlineLevel="0" collapsed="false">
      <c r="A11" s="89" t="n">
        <f aca="false">A10+1</f>
        <v>2</v>
      </c>
      <c r="B11" s="90"/>
      <c r="C11" s="91"/>
      <c r="D11" s="90"/>
      <c r="E11" s="92"/>
      <c r="F11" s="93"/>
      <c r="G11" s="94"/>
      <c r="H11" s="94"/>
      <c r="I11" s="122"/>
    </row>
    <row r="12" customFormat="false" ht="15" hidden="false" customHeight="false" outlineLevel="0" collapsed="false">
      <c r="A12" s="89" t="n">
        <f aca="false">A11+1</f>
        <v>3</v>
      </c>
      <c r="B12" s="91"/>
      <c r="C12" s="91"/>
      <c r="D12" s="91"/>
      <c r="E12" s="92"/>
      <c r="F12" s="93"/>
      <c r="G12" s="94"/>
      <c r="H12" s="94"/>
      <c r="I12" s="122"/>
    </row>
    <row r="13" customFormat="false" ht="15" hidden="false" customHeight="false" outlineLevel="0" collapsed="false">
      <c r="A13" s="89" t="n">
        <f aca="false">A12+1</f>
        <v>4</v>
      </c>
      <c r="B13" s="91"/>
      <c r="C13" s="91"/>
      <c r="D13" s="91"/>
      <c r="E13" s="92"/>
      <c r="F13" s="93"/>
      <c r="G13" s="93"/>
      <c r="H13" s="93"/>
      <c r="I13" s="122"/>
    </row>
    <row r="14" customFormat="false" ht="15" hidden="false" customHeight="false" outlineLevel="0" collapsed="false">
      <c r="A14" s="89" t="n">
        <f aca="false">A13+1</f>
        <v>5</v>
      </c>
      <c r="B14" s="91"/>
      <c r="C14" s="91"/>
      <c r="D14" s="91"/>
      <c r="E14" s="92"/>
      <c r="F14" s="93"/>
      <c r="G14" s="93"/>
      <c r="H14" s="93"/>
      <c r="I14" s="122"/>
    </row>
    <row r="15" customFormat="false" ht="15" hidden="false" customHeight="false" outlineLevel="0" collapsed="false">
      <c r="A15" s="89" t="n">
        <f aca="false">A14+1</f>
        <v>6</v>
      </c>
      <c r="B15" s="91"/>
      <c r="C15" s="91"/>
      <c r="D15" s="91"/>
      <c r="E15" s="92"/>
      <c r="F15" s="93"/>
      <c r="G15" s="93"/>
      <c r="H15" s="93"/>
      <c r="I15" s="122"/>
    </row>
    <row r="16" customFormat="false" ht="15" hidden="false" customHeight="false" outlineLevel="0" collapsed="false">
      <c r="A16" s="89" t="n">
        <f aca="false">A15+1</f>
        <v>7</v>
      </c>
      <c r="B16" s="91"/>
      <c r="C16" s="91"/>
      <c r="D16" s="91"/>
      <c r="E16" s="92"/>
      <c r="F16" s="93"/>
      <c r="G16" s="93"/>
      <c r="H16" s="93"/>
      <c r="I16" s="122"/>
    </row>
    <row r="17" customFormat="false" ht="15" hidden="false" customHeight="false" outlineLevel="0" collapsed="false">
      <c r="A17" s="89" t="n">
        <f aca="false">A16+1</f>
        <v>8</v>
      </c>
      <c r="B17" s="91"/>
      <c r="C17" s="91"/>
      <c r="D17" s="91"/>
      <c r="E17" s="92"/>
      <c r="F17" s="93"/>
      <c r="G17" s="93"/>
      <c r="H17" s="93"/>
      <c r="I17" s="122"/>
    </row>
    <row r="18" customFormat="false" ht="15" hidden="false" customHeight="false" outlineLevel="0" collapsed="false">
      <c r="A18" s="89" t="n">
        <f aca="false">A17+1</f>
        <v>9</v>
      </c>
      <c r="B18" s="91"/>
      <c r="C18" s="91"/>
      <c r="D18" s="91"/>
      <c r="E18" s="92"/>
      <c r="F18" s="93"/>
      <c r="G18" s="93"/>
      <c r="H18" s="93"/>
      <c r="I18" s="122"/>
    </row>
    <row r="19" customFormat="false" ht="15.75" hidden="false" customHeight="false" outlineLevel="0" collapsed="false">
      <c r="A19" s="158" t="n">
        <f aca="false">A18+1</f>
        <v>10</v>
      </c>
      <c r="B19" s="97"/>
      <c r="C19" s="97"/>
      <c r="D19" s="97"/>
      <c r="E19" s="98"/>
      <c r="F19" s="99"/>
      <c r="G19" s="99"/>
      <c r="H19" s="99"/>
      <c r="I19" s="129"/>
    </row>
    <row r="20" customFormat="false" ht="15.75" hidden="false" customHeight="false" outlineLevel="0" collapsed="false">
      <c r="A20" s="159"/>
      <c r="B20" s="103"/>
      <c r="C20" s="103"/>
      <c r="D20" s="103"/>
      <c r="E20" s="103"/>
      <c r="F20" s="103"/>
      <c r="G20" s="103"/>
      <c r="H20" s="104" t="str">
        <f aca="false">"Total "&amp;LEFT(A7,2)</f>
        <v>Total I4</v>
      </c>
      <c r="I20" s="160" t="n">
        <f aca="false">SUM(I10:I19)</f>
        <v>0</v>
      </c>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1783</TotalTime>
  <Application>LibreOffice/5.2.4.2$Windows_x86 LibreOffice_project/3d5603e1122f0f102b62521720ab13a38a4e0eb0</Application>
  <Company>UAUIM</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2013-01-10T17:13:12Z</dcterms:created>
  <dc:creator>Radu Pană</dc:creator>
  <dc:description>versiune 1.0/mai 2016</dc:description>
  <dc:language>en-GB</dc:language>
  <cp:lastModifiedBy/>
  <dcterms:modified xsi:type="dcterms:W3CDTF">2019-06-17T15:14:24Z</dcterms:modified>
  <cp:revision>18</cp:revision>
  <dc:subject/>
  <dc:title>Fișa de verificare punctaj</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UAUIM</vt:lpwstr>
  </property>
  <property fmtid="{D5CDD505-2E9C-101B-9397-08002B2CF9AE}" pid="4" name="DocSecurity">
    <vt:i4>0</vt:i4>
  </property>
  <property fmtid="{D5CDD505-2E9C-101B-9397-08002B2CF9AE}" pid="5" name="Document number">
    <vt:lpwstr>1.0</vt:lpwstr>
  </property>
  <property fmtid="{D5CDD505-2E9C-101B-9397-08002B2CF9AE}" pid="6" name="HyperlinksChanged">
    <vt:bool>0</vt:bool>
  </property>
  <property fmtid="{D5CDD505-2E9C-101B-9397-08002B2CF9AE}" pid="7" name="LinksUpToDate">
    <vt:bool>0</vt:bool>
  </property>
  <property fmtid="{D5CDD505-2E9C-101B-9397-08002B2CF9AE}" pid="8" name="ScaleCrop">
    <vt:bool>0</vt:bool>
  </property>
  <property fmtid="{D5CDD505-2E9C-101B-9397-08002B2CF9AE}" pid="9" name="ShareDoc">
    <vt:bool>0</vt:bool>
  </property>
</Properties>
</file>